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-i5\Downloads\"/>
    </mc:Choice>
  </mc:AlternateContent>
  <bookViews>
    <workbookView xWindow="0" yWindow="0" windowWidth="23040" windowHeight="9816"/>
  </bookViews>
  <sheets>
    <sheet name="Pontszámító" sheetId="1" r:id="rId1"/>
  </sheets>
  <calcPr calcId="162913"/>
</workbook>
</file>

<file path=xl/calcChain.xml><?xml version="1.0" encoding="utf-8"?>
<calcChain xmlns="http://schemas.openxmlformats.org/spreadsheetml/2006/main">
  <c r="H16" i="1" l="1"/>
  <c r="H11" i="1"/>
  <c r="H6" i="1"/>
  <c r="J18" i="1"/>
  <c r="H18" i="1"/>
  <c r="I2" i="1" l="1"/>
  <c r="J2" i="1"/>
  <c r="I6" i="1"/>
  <c r="J6" i="1" s="1"/>
  <c r="J5" i="1" s="1"/>
</calcChain>
</file>

<file path=xl/sharedStrings.xml><?xml version="1.0" encoding="utf-8"?>
<sst xmlns="http://schemas.openxmlformats.org/spreadsheetml/2006/main" count="33" uniqueCount="33">
  <si>
    <t>utolsó év</t>
  </si>
  <si>
    <t>felvételi pontszám:</t>
  </si>
  <si>
    <t>pontszám</t>
  </si>
  <si>
    <r>
      <t>Tanulmányi pontok</t>
    </r>
    <r>
      <rPr>
        <sz val="10"/>
        <rFont val="Arial"/>
        <charset val="238"/>
      </rPr>
      <t xml:space="preserve">       </t>
    </r>
    <r>
      <rPr>
        <sz val="8"/>
        <rFont val="Arial"/>
        <family val="2"/>
        <charset val="238"/>
      </rPr>
      <t xml:space="preserve"> (max.100+100)</t>
    </r>
  </si>
  <si>
    <t>Utolsó két tanév évvégi érdemjegyeinek összege tantárgyanként (x 2)</t>
  </si>
  <si>
    <t xml:space="preserve">történelem </t>
  </si>
  <si>
    <t xml:space="preserve">matematika </t>
  </si>
  <si>
    <t xml:space="preserve">term.tud. tárgy </t>
  </si>
  <si>
    <t xml:space="preserve">magyar ny. és irod. (átl.) </t>
  </si>
  <si>
    <t>utolsó előtti</t>
  </si>
  <si>
    <t xml:space="preserve">magyar (%) </t>
  </si>
  <si>
    <t xml:space="preserve">történelem (%) </t>
  </si>
  <si>
    <t xml:space="preserve">matematika (%) </t>
  </si>
  <si>
    <t xml:space="preserve">idegen nyelv (%) </t>
  </si>
  <si>
    <t xml:space="preserve">választott tárgy (%) </t>
  </si>
  <si>
    <t xml:space="preserve">1. érettségi tárgy (%) </t>
  </si>
  <si>
    <t xml:space="preserve">2. érettségi tárgy (%) </t>
  </si>
  <si>
    <r>
      <t>Érettségi pontok</t>
    </r>
    <r>
      <rPr>
        <sz val="10"/>
        <rFont val="Arial"/>
        <charset val="238"/>
      </rPr>
      <t xml:space="preserve">        </t>
    </r>
    <r>
      <rPr>
        <sz val="8"/>
        <rFont val="Arial"/>
        <family val="2"/>
        <charset val="238"/>
      </rPr>
      <t>(max. 200)</t>
    </r>
  </si>
  <si>
    <t>Érettségi tárgyak százalékos eredményeinek átlaga    (egész számra kerekítve)</t>
  </si>
  <si>
    <t>A sárga mezőkbe írhatsz!</t>
  </si>
  <si>
    <t xml:space="preserve">Tanulmányi / sport versenyeredményért  (max. 100) </t>
  </si>
  <si>
    <t xml:space="preserve">Min. B2 szintű komplex nyelvvizsgáért (max. 40) </t>
  </si>
  <si>
    <t>Adott területen előírt tárgyak százalékos eredménye</t>
  </si>
  <si>
    <t xml:space="preserve">Min. 45%-os emelt szintű érettségiért (max. 50+50) </t>
  </si>
  <si>
    <t xml:space="preserve">Szakirányú végzettségért  (max. 32) </t>
  </si>
  <si>
    <t xml:space="preserve">idegen nyelv </t>
  </si>
  <si>
    <t>(max. 100)</t>
  </si>
  <si>
    <t>Többlet-pontok</t>
  </si>
  <si>
    <t xml:space="preserve">Előnyben részesítés esélyegyenlőségért (max. 100) </t>
  </si>
  <si>
    <r>
      <t xml:space="preserve">Felsőoktatási felvételi pontszámítás        - alapképzés és osztatlan képzés            </t>
    </r>
    <r>
      <rPr>
        <sz val="8"/>
        <rFont val="Arial"/>
        <family val="2"/>
        <charset val="238"/>
      </rPr>
      <t>a</t>
    </r>
    <r>
      <rPr>
        <b/>
        <sz val="8"/>
        <rFont val="Arial"/>
        <family val="2"/>
        <charset val="238"/>
      </rPr>
      <t xml:space="preserve"> </t>
    </r>
    <r>
      <rPr>
        <b/>
        <sz val="8"/>
        <color indexed="10"/>
        <rFont val="Arial"/>
        <family val="2"/>
        <charset val="238"/>
      </rPr>
      <t>2020. szeptembertől</t>
    </r>
    <r>
      <rPr>
        <sz val="8"/>
        <rFont val="Arial"/>
        <family val="2"/>
        <charset val="238"/>
      </rPr>
      <t xml:space="preserve"> induló szakokra*</t>
    </r>
  </si>
  <si>
    <t xml:space="preserve">* további részletek: </t>
  </si>
  <si>
    <t>felvi.hu/felveteli/pontszamito</t>
  </si>
  <si>
    <t>palyavalasztas.fpsz.hu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</si>
</sst>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10"/>
      <name val="Arial"/>
      <family val="2"/>
      <charset val="238"/>
    </font>
    <font>
      <b/>
      <sz val="13"/>
      <color indexed="10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u/>
      <sz val="15"/>
      <color indexed="12"/>
      <name val="Arial"/>
      <family val="2"/>
      <charset val="238"/>
    </font>
    <font>
      <b/>
      <sz val="9"/>
      <name val="Arial"/>
      <family val="2"/>
      <charset val="238"/>
    </font>
    <font>
      <u/>
      <sz val="6"/>
      <color indexed="12"/>
      <name val="Arial"/>
      <family val="2"/>
      <charset val="238"/>
    </font>
    <font>
      <sz val="6"/>
      <color indexed="8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indexed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1" fontId="5" fillId="5" borderId="4" xfId="0" applyNumberFormat="1" applyFont="1" applyFill="1" applyBorder="1" applyAlignment="1">
      <alignment horizontal="center"/>
    </xf>
    <xf numFmtId="0" fontId="1" fillId="2" borderId="0" xfId="0" applyFont="1" applyFill="1"/>
    <xf numFmtId="0" fontId="7" fillId="2" borderId="0" xfId="0" applyFont="1" applyFill="1" applyBorder="1" applyAlignment="1">
      <alignment horizontal="right"/>
    </xf>
    <xf numFmtId="0" fontId="0" fillId="6" borderId="5" xfId="0" applyFill="1" applyBorder="1" applyAlignment="1" applyProtection="1">
      <alignment horizontal="center" vertical="center" shrinkToFit="1"/>
      <protection locked="0" hidden="1"/>
    </xf>
    <xf numFmtId="0" fontId="0" fillId="6" borderId="6" xfId="0" applyFill="1" applyBorder="1" applyAlignment="1" applyProtection="1">
      <alignment horizontal="center" vertical="center" shrinkToFit="1"/>
      <protection locked="0" hidden="1"/>
    </xf>
    <xf numFmtId="0" fontId="0" fillId="6" borderId="7" xfId="0" applyFill="1" applyBorder="1" applyAlignment="1" applyProtection="1">
      <alignment horizontal="center" vertical="center"/>
      <protection locked="0" hidden="1"/>
    </xf>
    <xf numFmtId="0" fontId="0" fillId="6" borderId="8" xfId="0" applyFill="1" applyBorder="1" applyAlignment="1" applyProtection="1">
      <alignment horizontal="center" vertical="center"/>
      <protection locked="0" hidden="1"/>
    </xf>
    <xf numFmtId="0" fontId="0" fillId="6" borderId="9" xfId="0" applyFill="1" applyBorder="1" applyAlignment="1" applyProtection="1">
      <alignment horizontal="center" vertical="center"/>
      <protection locked="0" hidden="1"/>
    </xf>
    <xf numFmtId="0" fontId="0" fillId="6" borderId="10" xfId="0" applyFill="1" applyBorder="1" applyAlignment="1" applyProtection="1">
      <alignment horizontal="center" vertical="center"/>
      <protection locked="0" hidden="1"/>
    </xf>
    <xf numFmtId="0" fontId="1" fillId="6" borderId="11" xfId="0" applyFont="1" applyFill="1" applyBorder="1" applyAlignment="1">
      <alignment horizontal="center" vertical="center"/>
    </xf>
    <xf numFmtId="0" fontId="11" fillId="2" borderId="12" xfId="1" applyFont="1" applyFill="1" applyBorder="1" applyAlignment="1" applyProtection="1"/>
    <xf numFmtId="0" fontId="11" fillId="2" borderId="12" xfId="1" applyFont="1" applyFill="1" applyBorder="1" applyAlignment="1" applyProtection="1">
      <alignment horizontal="right"/>
    </xf>
    <xf numFmtId="0" fontId="13" fillId="7" borderId="14" xfId="1" applyFont="1" applyFill="1" applyBorder="1" applyAlignment="1" applyProtection="1">
      <alignment horizontal="center" vertical="top" wrapText="1"/>
    </xf>
    <xf numFmtId="0" fontId="13" fillId="0" borderId="0" xfId="0" applyFont="1" applyAlignment="1">
      <alignment vertical="top" wrapText="1"/>
    </xf>
    <xf numFmtId="0" fontId="13" fillId="0" borderId="15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" fillId="7" borderId="0" xfId="0" applyFon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right" vertical="center"/>
    </xf>
    <xf numFmtId="1" fontId="2" fillId="3" borderId="13" xfId="0" applyNumberFormat="1" applyFont="1" applyFill="1" applyBorder="1" applyAlignment="1">
      <alignment vertical="center"/>
    </xf>
    <xf numFmtId="1" fontId="2" fillId="3" borderId="14" xfId="0" applyNumberFormat="1" applyFont="1" applyFill="1" applyBorder="1" applyAlignment="1">
      <alignment vertical="center"/>
    </xf>
    <xf numFmtId="1" fontId="2" fillId="3" borderId="15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 textRotation="90"/>
    </xf>
    <xf numFmtId="0" fontId="0" fillId="2" borderId="0" xfId="0" applyFill="1" applyAlignment="1"/>
    <xf numFmtId="0" fontId="0" fillId="2" borderId="12" xfId="0" applyFill="1" applyBorder="1" applyAlignment="1"/>
    <xf numFmtId="0" fontId="9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/>
    </xf>
    <xf numFmtId="0" fontId="6" fillId="2" borderId="0" xfId="0" applyFont="1" applyFill="1" applyAlignment="1"/>
    <xf numFmtId="0" fontId="6" fillId="2" borderId="12" xfId="0" applyFont="1" applyFill="1" applyBorder="1" applyAlignment="1"/>
    <xf numFmtId="0" fontId="1" fillId="2" borderId="12" xfId="0" applyFont="1" applyFill="1" applyBorder="1" applyAlignment="1">
      <alignment horizontal="right" indent="1"/>
    </xf>
    <xf numFmtId="0" fontId="1" fillId="3" borderId="16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2" fillId="7" borderId="13" xfId="1" applyFont="1" applyFill="1" applyBorder="1" applyAlignment="1" applyProtection="1">
      <alignment horizontal="center" wrapText="1"/>
    </xf>
    <xf numFmtId="0" fontId="12" fillId="0" borderId="16" xfId="1" applyFont="1" applyBorder="1" applyAlignment="1" applyProtection="1">
      <alignment wrapText="1"/>
    </xf>
    <xf numFmtId="0" fontId="12" fillId="0" borderId="14" xfId="1" applyFont="1" applyBorder="1" applyAlignment="1" applyProtection="1">
      <alignment wrapText="1"/>
    </xf>
    <xf numFmtId="0" fontId="12" fillId="0" borderId="0" xfId="1" applyFont="1" applyAlignment="1" applyProtection="1">
      <alignment wrapText="1"/>
    </xf>
    <xf numFmtId="0" fontId="0" fillId="6" borderId="7" xfId="0" applyFill="1" applyBorder="1" applyAlignment="1" applyProtection="1">
      <alignment horizontal="right" vertical="center" indent="1"/>
      <protection locked="0" hidden="1"/>
    </xf>
    <xf numFmtId="0" fontId="0" fillId="0" borderId="8" xfId="0" applyBorder="1" applyAlignment="1" applyProtection="1">
      <alignment horizontal="right" vertical="center" indent="1"/>
      <protection locked="0" hidden="1"/>
    </xf>
    <xf numFmtId="0" fontId="0" fillId="6" borderId="9" xfId="0" applyFill="1" applyBorder="1" applyAlignment="1" applyProtection="1">
      <alignment horizontal="right" vertical="center" indent="1"/>
      <protection locked="0" hidden="1"/>
    </xf>
    <xf numFmtId="0" fontId="0" fillId="0" borderId="10" xfId="0" applyBorder="1" applyAlignment="1" applyProtection="1">
      <alignment horizontal="right" vertical="center" indent="1"/>
      <protection locked="0" hidden="1"/>
    </xf>
    <xf numFmtId="0" fontId="1" fillId="3" borderId="16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wrapText="1"/>
    </xf>
    <xf numFmtId="0" fontId="0" fillId="6" borderId="5" xfId="0" applyFill="1" applyBorder="1" applyAlignment="1" applyProtection="1">
      <alignment horizontal="right" vertical="center" indent="1"/>
      <protection locked="0" hidden="1"/>
    </xf>
    <xf numFmtId="0" fontId="0" fillId="0" borderId="6" xfId="0" applyBorder="1" applyAlignment="1" applyProtection="1">
      <alignment horizontal="right" vertical="center" indent="1"/>
      <protection locked="0" hidden="1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3" fillId="4" borderId="13" xfId="0" applyFont="1" applyFill="1" applyBorder="1" applyAlignment="1">
      <alignment horizontal="center" vertical="center" wrapText="1" shrinkToFit="1"/>
    </xf>
    <xf numFmtId="0" fontId="0" fillId="0" borderId="16" xfId="0" applyBorder="1" applyAlignment="1">
      <alignment vertical="center" wrapText="1"/>
    </xf>
    <xf numFmtId="0" fontId="0" fillId="4" borderId="15" xfId="0" applyFill="1" applyBorder="1" applyAlignment="1">
      <alignment horizontal="center" vertical="center" wrapText="1" shrinkToFit="1"/>
    </xf>
    <xf numFmtId="0" fontId="0" fillId="0" borderId="12" xfId="0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3" borderId="15" xfId="0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right" vertical="center" indent="1"/>
    </xf>
    <xf numFmtId="1" fontId="5" fillId="3" borderId="2" xfId="0" applyNumberFormat="1" applyFont="1" applyFill="1" applyBorder="1" applyAlignment="1">
      <alignment horizontal="right" vertical="center" indent="1"/>
    </xf>
    <xf numFmtId="1" fontId="5" fillId="3" borderId="3" xfId="0" applyNumberFormat="1" applyFont="1" applyFill="1" applyBorder="1" applyAlignment="1">
      <alignment horizontal="right" vertical="center" indent="1"/>
    </xf>
    <xf numFmtId="0" fontId="5" fillId="7" borderId="13" xfId="0" applyFont="1" applyFill="1" applyBorder="1" applyAlignment="1">
      <alignment horizontal="right" vertical="center" indent="1"/>
    </xf>
    <xf numFmtId="0" fontId="5" fillId="7" borderId="1" xfId="0" applyFont="1" applyFill="1" applyBorder="1" applyAlignment="1">
      <alignment horizontal="right" vertical="center" indent="1"/>
    </xf>
    <xf numFmtId="0" fontId="5" fillId="7" borderId="14" xfId="0" applyFont="1" applyFill="1" applyBorder="1" applyAlignment="1">
      <alignment horizontal="right" vertical="center" indent="1"/>
    </xf>
    <xf numFmtId="0" fontId="5" fillId="7" borderId="2" xfId="0" applyFont="1" applyFill="1" applyBorder="1" applyAlignment="1">
      <alignment horizontal="right" vertical="center" indent="1"/>
    </xf>
    <xf numFmtId="0" fontId="5" fillId="7" borderId="15" xfId="0" applyFont="1" applyFill="1" applyBorder="1" applyAlignment="1">
      <alignment horizontal="right" vertical="center" indent="1"/>
    </xf>
    <xf numFmtId="0" fontId="5" fillId="7" borderId="3" xfId="0" applyFont="1" applyFill="1" applyBorder="1" applyAlignment="1">
      <alignment horizontal="right" vertical="center" indent="1"/>
    </xf>
    <xf numFmtId="0" fontId="5" fillId="4" borderId="13" xfId="0" applyFont="1" applyFill="1" applyBorder="1" applyAlignment="1">
      <alignment horizontal="right" vertical="center" indent="1"/>
    </xf>
    <xf numFmtId="0" fontId="5" fillId="4" borderId="1" xfId="0" applyFont="1" applyFill="1" applyBorder="1" applyAlignment="1">
      <alignment horizontal="right" vertical="center" indent="1"/>
    </xf>
    <xf numFmtId="0" fontId="5" fillId="4" borderId="15" xfId="0" applyFont="1" applyFill="1" applyBorder="1" applyAlignment="1">
      <alignment horizontal="right" vertical="center" indent="1"/>
    </xf>
    <xf numFmtId="0" fontId="5" fillId="4" borderId="3" xfId="0" applyFont="1" applyFill="1" applyBorder="1" applyAlignment="1">
      <alignment horizontal="right" vertical="center" indent="1"/>
    </xf>
    <xf numFmtId="0" fontId="1" fillId="7" borderId="12" xfId="0" applyFont="1" applyFill="1" applyBorder="1" applyAlignment="1">
      <alignment horizontal="right" vertical="center"/>
    </xf>
    <xf numFmtId="0" fontId="1" fillId="7" borderId="3" xfId="0" applyFont="1" applyFill="1" applyBorder="1" applyAlignment="1">
      <alignment horizontal="right" vertical="center"/>
    </xf>
    <xf numFmtId="0" fontId="1" fillId="4" borderId="16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1" fillId="7" borderId="16" xfId="0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right" vertical="center"/>
    </xf>
    <xf numFmtId="0" fontId="10" fillId="2" borderId="12" xfId="1" applyFont="1" applyFill="1" applyBorder="1" applyAlignment="1" applyProtection="1">
      <alignment horizontal="center"/>
    </xf>
    <xf numFmtId="0" fontId="10" fillId="2" borderId="12" xfId="1" applyFont="1" applyFill="1" applyBorder="1" applyAlignment="1" applyProtection="1">
      <alignment horizontal="left"/>
    </xf>
    <xf numFmtId="0" fontId="4" fillId="2" borderId="0" xfId="0" applyFont="1" applyFill="1" applyAlignment="1">
      <alignment horizontal="left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lvi.hu/felveteli/pontszamito" TargetMode="External"/><Relationship Id="rId2" Type="http://schemas.openxmlformats.org/officeDocument/2006/relationships/hyperlink" Target="http://www.felvi.hu/felveteli/pontszamito" TargetMode="External"/><Relationship Id="rId1" Type="http://schemas.openxmlformats.org/officeDocument/2006/relationships/hyperlink" Target="https://www.felvi.hu/felveteli/pontszamito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alyavalasztas.fpsz.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RowColHeaders="0" tabSelected="1" zoomScale="145" zoomScaleNormal="145" workbookViewId="0">
      <selection activeCell="F19" sqref="F19:G19"/>
    </sheetView>
  </sheetViews>
  <sheetFormatPr defaultColWidth="0" defaultRowHeight="13.2" zeroHeight="1" x14ac:dyDescent="0.25"/>
  <cols>
    <col min="1" max="1" width="3.6640625" style="1" customWidth="1"/>
    <col min="2" max="3" width="6.6640625" customWidth="1"/>
    <col min="4" max="4" width="17.88671875" customWidth="1"/>
    <col min="5" max="5" width="18.33203125" customWidth="1"/>
    <col min="6" max="7" width="3.33203125" customWidth="1"/>
    <col min="8" max="8" width="4" customWidth="1"/>
    <col min="9" max="9" width="8" customWidth="1"/>
    <col min="10" max="10" width="10.6640625" customWidth="1"/>
    <col min="11" max="11" width="2.6640625" hidden="1" customWidth="1"/>
  </cols>
  <sheetData>
    <row r="1" spans="2:11" ht="3" customHeight="1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ht="17.399999999999999" thickBot="1" x14ac:dyDescent="0.35">
      <c r="B2" s="33" t="s">
        <v>29</v>
      </c>
      <c r="C2" s="34"/>
      <c r="D2" s="34"/>
      <c r="E2" s="2"/>
      <c r="F2" s="1"/>
      <c r="G2" s="1"/>
      <c r="H2" s="11" t="s">
        <v>1</v>
      </c>
      <c r="I2" s="9">
        <f>IF(H16&gt;H11+H6,2*H16+H18,SUM(H6:H22))</f>
        <v>402</v>
      </c>
      <c r="J2" s="88" t="str">
        <f>IF(H6+H11&lt;H16,"duplázással","")</f>
        <v>duplázással</v>
      </c>
      <c r="K2" s="1"/>
    </row>
    <row r="3" spans="2:11" x14ac:dyDescent="0.25">
      <c r="B3" s="34"/>
      <c r="C3" s="34"/>
      <c r="D3" s="34"/>
      <c r="E3" s="10"/>
      <c r="F3" s="30" t="s">
        <v>9</v>
      </c>
      <c r="G3" s="30" t="s">
        <v>0</v>
      </c>
      <c r="H3" s="1"/>
      <c r="I3" s="1"/>
      <c r="J3" s="1"/>
      <c r="K3" s="1"/>
    </row>
    <row r="4" spans="2:11" ht="12.75" customHeight="1" x14ac:dyDescent="0.25">
      <c r="B4" s="34"/>
      <c r="C4" s="34"/>
      <c r="D4" s="34"/>
      <c r="E4" s="18" t="s">
        <v>19</v>
      </c>
      <c r="F4" s="35"/>
      <c r="G4" s="31"/>
      <c r="H4" s="1"/>
      <c r="I4" s="1"/>
      <c r="J4" s="1"/>
      <c r="K4" s="1"/>
    </row>
    <row r="5" spans="2:11" ht="15" customHeight="1" thickBot="1" x14ac:dyDescent="0.3">
      <c r="B5" s="19"/>
      <c r="C5" s="20" t="s">
        <v>30</v>
      </c>
      <c r="D5" s="87" t="s">
        <v>31</v>
      </c>
      <c r="E5" s="86" t="s">
        <v>32</v>
      </c>
      <c r="F5" s="36"/>
      <c r="G5" s="32"/>
      <c r="H5" s="37" t="s">
        <v>2</v>
      </c>
      <c r="I5" s="37"/>
      <c r="J5" s="3" t="str">
        <f>IF(J6="",IF(J18="","","megjegyzés"),"megjegyzés")</f>
        <v>megjegyzés</v>
      </c>
      <c r="K5" s="1"/>
    </row>
    <row r="6" spans="2:11" x14ac:dyDescent="0.25">
      <c r="B6" s="63" t="s">
        <v>3</v>
      </c>
      <c r="C6" s="60"/>
      <c r="D6" s="38" t="s">
        <v>4</v>
      </c>
      <c r="E6" s="4" t="s">
        <v>8</v>
      </c>
      <c r="F6" s="12">
        <v>4.5</v>
      </c>
      <c r="G6" s="13">
        <v>5</v>
      </c>
      <c r="H6" s="56">
        <f>SUM(F6:G6)*2+SUM(F7:G10)*2</f>
        <v>77</v>
      </c>
      <c r="I6" s="67">
        <f>SUM(H6:H15)</f>
        <v>156.19999999999999</v>
      </c>
      <c r="J6" s="53" t="str">
        <f>IF(H16&gt;I6,"Az érettségi pontok száma magasabb, mint a tanulmányi pontoké,     ezért az összpontszám az érettségi pontok kétszerese!","")</f>
        <v>Az érettségi pontok száma magasabb, mint a tanulmányi pontoké,     ezért az összpontszám az érettségi pontok kétszerese!</v>
      </c>
      <c r="K6" s="1"/>
    </row>
    <row r="7" spans="2:11" x14ac:dyDescent="0.25">
      <c r="B7" s="64"/>
      <c r="C7" s="65"/>
      <c r="D7" s="39"/>
      <c r="E7" s="5" t="s">
        <v>5</v>
      </c>
      <c r="F7" s="14">
        <v>4</v>
      </c>
      <c r="G7" s="15">
        <v>4</v>
      </c>
      <c r="H7" s="57"/>
      <c r="I7" s="68"/>
      <c r="J7" s="53"/>
      <c r="K7" s="1"/>
    </row>
    <row r="8" spans="2:11" x14ac:dyDescent="0.25">
      <c r="B8" s="64"/>
      <c r="C8" s="65"/>
      <c r="D8" s="39"/>
      <c r="E8" s="5" t="s">
        <v>6</v>
      </c>
      <c r="F8" s="14">
        <v>3</v>
      </c>
      <c r="G8" s="15">
        <v>3</v>
      </c>
      <c r="H8" s="57"/>
      <c r="I8" s="68"/>
      <c r="J8" s="53"/>
      <c r="K8" s="1"/>
    </row>
    <row r="9" spans="2:11" x14ac:dyDescent="0.25">
      <c r="B9" s="64"/>
      <c r="C9" s="65"/>
      <c r="D9" s="39"/>
      <c r="E9" s="5" t="s">
        <v>25</v>
      </c>
      <c r="F9" s="14">
        <v>4</v>
      </c>
      <c r="G9" s="15">
        <v>5</v>
      </c>
      <c r="H9" s="57"/>
      <c r="I9" s="68"/>
      <c r="J9" s="53"/>
      <c r="K9" s="1"/>
    </row>
    <row r="10" spans="2:11" ht="13.8" thickBot="1" x14ac:dyDescent="0.3">
      <c r="B10" s="64"/>
      <c r="C10" s="65"/>
      <c r="D10" s="40"/>
      <c r="E10" s="6" t="s">
        <v>7</v>
      </c>
      <c r="F10" s="16">
        <v>3</v>
      </c>
      <c r="G10" s="17">
        <v>3</v>
      </c>
      <c r="H10" s="58"/>
      <c r="I10" s="68"/>
      <c r="J10" s="53"/>
      <c r="K10" s="1"/>
    </row>
    <row r="11" spans="2:11" x14ac:dyDescent="0.25">
      <c r="B11" s="64"/>
      <c r="C11" s="65"/>
      <c r="D11" s="49" t="s">
        <v>18</v>
      </c>
      <c r="E11" s="4" t="s">
        <v>10</v>
      </c>
      <c r="F11" s="54">
        <v>78</v>
      </c>
      <c r="G11" s="55"/>
      <c r="H11" s="27">
        <f>IF(SUM(F11:F15)=0,0,AVERAGE(F11:F15))</f>
        <v>79.2</v>
      </c>
      <c r="I11" s="68"/>
      <c r="J11" s="53"/>
      <c r="K11" s="1"/>
    </row>
    <row r="12" spans="2:11" x14ac:dyDescent="0.25">
      <c r="B12" s="64"/>
      <c r="C12" s="65"/>
      <c r="D12" s="50"/>
      <c r="E12" s="5" t="s">
        <v>11</v>
      </c>
      <c r="F12" s="45">
        <v>75</v>
      </c>
      <c r="G12" s="46"/>
      <c r="H12" s="28"/>
      <c r="I12" s="68"/>
      <c r="J12" s="53"/>
      <c r="K12" s="1"/>
    </row>
    <row r="13" spans="2:11" x14ac:dyDescent="0.25">
      <c r="B13" s="64"/>
      <c r="C13" s="65"/>
      <c r="D13" s="50"/>
      <c r="E13" s="5" t="s">
        <v>12</v>
      </c>
      <c r="F13" s="45">
        <v>68</v>
      </c>
      <c r="G13" s="46"/>
      <c r="H13" s="28"/>
      <c r="I13" s="68"/>
      <c r="J13" s="53"/>
      <c r="K13" s="1"/>
    </row>
    <row r="14" spans="2:11" x14ac:dyDescent="0.25">
      <c r="B14" s="64"/>
      <c r="C14" s="65"/>
      <c r="D14" s="50"/>
      <c r="E14" s="5" t="s">
        <v>13</v>
      </c>
      <c r="F14" s="45">
        <v>84</v>
      </c>
      <c r="G14" s="46"/>
      <c r="H14" s="28"/>
      <c r="I14" s="68"/>
      <c r="J14" s="53"/>
      <c r="K14" s="1"/>
    </row>
    <row r="15" spans="2:11" ht="13.8" thickBot="1" x14ac:dyDescent="0.3">
      <c r="B15" s="66"/>
      <c r="C15" s="62"/>
      <c r="D15" s="51"/>
      <c r="E15" s="6" t="s">
        <v>14</v>
      </c>
      <c r="F15" s="47">
        <v>91</v>
      </c>
      <c r="G15" s="48"/>
      <c r="H15" s="29"/>
      <c r="I15" s="69"/>
      <c r="J15" s="53"/>
      <c r="K15" s="1"/>
    </row>
    <row r="16" spans="2:11" ht="20.100000000000001" customHeight="1" x14ac:dyDescent="0.25">
      <c r="B16" s="59" t="s">
        <v>17</v>
      </c>
      <c r="C16" s="60"/>
      <c r="D16" s="82" t="s">
        <v>22</v>
      </c>
      <c r="E16" s="7" t="s">
        <v>15</v>
      </c>
      <c r="F16" s="54">
        <v>78</v>
      </c>
      <c r="G16" s="55"/>
      <c r="H16" s="76">
        <f>SUM(F16:F17)</f>
        <v>162</v>
      </c>
      <c r="I16" s="77"/>
      <c r="J16" s="53"/>
      <c r="K16" s="1"/>
    </row>
    <row r="17" spans="2:11" ht="20.100000000000001" customHeight="1" thickBot="1" x14ac:dyDescent="0.3">
      <c r="B17" s="61"/>
      <c r="C17" s="62"/>
      <c r="D17" s="83"/>
      <c r="E17" s="8" t="s">
        <v>16</v>
      </c>
      <c r="F17" s="47">
        <v>84</v>
      </c>
      <c r="G17" s="48"/>
      <c r="H17" s="78"/>
      <c r="I17" s="79"/>
      <c r="J17" s="53"/>
      <c r="K17" s="1"/>
    </row>
    <row r="18" spans="2:11" x14ac:dyDescent="0.25">
      <c r="B18" s="41" t="s">
        <v>27</v>
      </c>
      <c r="C18" s="42"/>
      <c r="D18" s="84" t="s">
        <v>23</v>
      </c>
      <c r="E18" s="85"/>
      <c r="F18" s="54">
        <v>50</v>
      </c>
      <c r="G18" s="55"/>
      <c r="H18" s="70">
        <f>IF(SUM(F18:F22)&gt;100,100,SUM(F18:F22))</f>
        <v>78</v>
      </c>
      <c r="I18" s="71"/>
      <c r="J18" s="52" t="str">
        <f>IF(SUM(F18:G22)&gt;100,"Legfeljebb    100 pont adható!","")</f>
        <v/>
      </c>
      <c r="K18" s="1"/>
    </row>
    <row r="19" spans="2:11" x14ac:dyDescent="0.25">
      <c r="B19" s="43"/>
      <c r="C19" s="44"/>
      <c r="D19" s="25" t="s">
        <v>21</v>
      </c>
      <c r="E19" s="26"/>
      <c r="F19" s="45">
        <v>28</v>
      </c>
      <c r="G19" s="46"/>
      <c r="H19" s="72"/>
      <c r="I19" s="73"/>
      <c r="J19" s="52"/>
      <c r="K19" s="1"/>
    </row>
    <row r="20" spans="2:11" x14ac:dyDescent="0.25">
      <c r="B20" s="43"/>
      <c r="C20" s="44"/>
      <c r="D20" s="25" t="s">
        <v>24</v>
      </c>
      <c r="E20" s="26"/>
      <c r="F20" s="45"/>
      <c r="G20" s="46"/>
      <c r="H20" s="72"/>
      <c r="I20" s="73"/>
      <c r="J20" s="52"/>
      <c r="K20" s="1"/>
    </row>
    <row r="21" spans="2:11" x14ac:dyDescent="0.25">
      <c r="B21" s="21" t="s">
        <v>26</v>
      </c>
      <c r="C21" s="22"/>
      <c r="D21" s="25" t="s">
        <v>20</v>
      </c>
      <c r="E21" s="26"/>
      <c r="F21" s="45"/>
      <c r="G21" s="46"/>
      <c r="H21" s="72"/>
      <c r="I21" s="73"/>
      <c r="J21" s="52"/>
      <c r="K21" s="1"/>
    </row>
    <row r="22" spans="2:11" ht="13.8" thickBot="1" x14ac:dyDescent="0.3">
      <c r="B22" s="23"/>
      <c r="C22" s="24"/>
      <c r="D22" s="80" t="s">
        <v>28</v>
      </c>
      <c r="E22" s="81"/>
      <c r="F22" s="47"/>
      <c r="G22" s="48"/>
      <c r="H22" s="74"/>
      <c r="I22" s="75"/>
      <c r="J22" s="52"/>
      <c r="K22" s="1"/>
    </row>
    <row r="23" spans="2:11" ht="3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35">
    <mergeCell ref="B16:C17"/>
    <mergeCell ref="B6:C15"/>
    <mergeCell ref="I6:I15"/>
    <mergeCell ref="H18:I22"/>
    <mergeCell ref="H16:I17"/>
    <mergeCell ref="F11:G11"/>
    <mergeCell ref="D22:E22"/>
    <mergeCell ref="D16:D17"/>
    <mergeCell ref="D18:E18"/>
    <mergeCell ref="F22:G22"/>
    <mergeCell ref="D19:E19"/>
    <mergeCell ref="D11:D15"/>
    <mergeCell ref="J18:J22"/>
    <mergeCell ref="J6:J17"/>
    <mergeCell ref="F16:G16"/>
    <mergeCell ref="H6:H10"/>
    <mergeCell ref="F17:G17"/>
    <mergeCell ref="F18:G18"/>
    <mergeCell ref="F12:G12"/>
    <mergeCell ref="F13:G13"/>
    <mergeCell ref="B21:C22"/>
    <mergeCell ref="D20:E20"/>
    <mergeCell ref="D21:E21"/>
    <mergeCell ref="H11:H15"/>
    <mergeCell ref="G3:G5"/>
    <mergeCell ref="B2:D4"/>
    <mergeCell ref="F3:F5"/>
    <mergeCell ref="H5:I5"/>
    <mergeCell ref="D6:D10"/>
    <mergeCell ref="B18:C20"/>
    <mergeCell ref="F14:G14"/>
    <mergeCell ref="F15:G15"/>
    <mergeCell ref="F19:G19"/>
    <mergeCell ref="F20:G20"/>
    <mergeCell ref="F21:G21"/>
  </mergeCells>
  <phoneticPr fontId="1" type="noConversion"/>
  <dataValidations disablePrompts="1" count="8">
    <dataValidation type="whole" allowBlank="1" showInputMessage="1" showErrorMessage="1" error="max. 40 pont" sqref="F19:G19">
      <formula1>0</formula1>
      <formula2>40</formula2>
    </dataValidation>
    <dataValidation type="whole" allowBlank="1" showInputMessage="1" showErrorMessage="1" error="max. 100 pont" sqref="F18:G18">
      <formula1>0</formula1>
      <formula2>100</formula2>
    </dataValidation>
    <dataValidation type="whole" allowBlank="1" showInputMessage="1" showErrorMessage="1" error="max. 100 %" sqref="F11:G17">
      <formula1>0</formula1>
      <formula2>100</formula2>
    </dataValidation>
    <dataValidation type="decimal" allowBlank="1" showInputMessage="1" showErrorMessage="1" sqref="F6:G6">
      <formula1>1</formula1>
      <formula2>5</formula2>
    </dataValidation>
    <dataValidation type="whole" allowBlank="1" showInputMessage="1" showErrorMessage="1" sqref="F7:G10">
      <formula1>1</formula1>
      <formula2>5</formula2>
    </dataValidation>
    <dataValidation type="whole" allowBlank="1" showInputMessage="1" showErrorMessage="1" error="max. 32 pont" sqref="F20:G20">
      <formula1>0</formula1>
      <formula2>32</formula2>
    </dataValidation>
    <dataValidation type="whole" allowBlank="1" showInputMessage="1" showErrorMessage="1" error="Max. 100 pont" sqref="F21:G21">
      <formula1>0</formula1>
      <formula2>100</formula2>
    </dataValidation>
    <dataValidation type="whole" allowBlank="1" showInputMessage="1" showErrorMessage="1" error="Max. 40 pont" sqref="F22:G22">
      <formula1>0</formula1>
      <formula2>40</formula2>
    </dataValidation>
  </dataValidations>
  <hyperlinks>
    <hyperlink ref="D5" r:id="rId1"/>
    <hyperlink ref="C5" r:id="rId2" display="http://www.felvi.hu/felveteli/pontszamito"/>
    <hyperlink ref="B18:C20" r:id="rId3" display="Többlet-pontok"/>
    <hyperlink ref="E5" r:id="rId4"/>
  </hyperlinks>
  <pageMargins left="0.75" right="0.75" top="1" bottom="1" header="0.5" footer="0.5"/>
  <pageSetup paperSize="9" orientation="portrait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Pontszámító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Lenovo-i5</cp:lastModifiedBy>
  <cp:lastPrinted>2015-01-31T13:40:00Z</cp:lastPrinted>
  <dcterms:created xsi:type="dcterms:W3CDTF">2015-01-31T11:55:29Z</dcterms:created>
  <dcterms:modified xsi:type="dcterms:W3CDTF">2019-11-19T21:02:58Z</dcterms:modified>
</cp:coreProperties>
</file>