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voBook\Downloads\"/>
    </mc:Choice>
  </mc:AlternateContent>
  <bookViews>
    <workbookView xWindow="0" yWindow="0" windowWidth="22992" windowHeight="9144" activeTab="1"/>
  </bookViews>
  <sheets>
    <sheet name="Útmutató" sheetId="1" r:id="rId1"/>
    <sheet name="Továbbtanul az osztályom" sheetId="2" r:id="rId2"/>
    <sheet name="Adatsor" sheetId="5" state="hidden" r:id="rId3"/>
  </sheets>
  <calcPr calcId="162913"/>
</workbook>
</file>

<file path=xl/calcChain.xml><?xml version="1.0" encoding="utf-8"?>
<calcChain xmlns="http://schemas.openxmlformats.org/spreadsheetml/2006/main">
  <c r="H8" i="2" l="1"/>
  <c r="H7" i="2"/>
  <c r="H6" i="2"/>
  <c r="H5" i="2"/>
  <c r="R21" i="2"/>
  <c r="F2" i="2"/>
  <c r="P49" i="2" l="1"/>
  <c r="O49" i="2"/>
  <c r="N49" i="2"/>
  <c r="M49" i="2"/>
  <c r="L49" i="2"/>
  <c r="J49" i="2"/>
  <c r="P48" i="2"/>
  <c r="O48" i="2"/>
  <c r="N48" i="2"/>
  <c r="M48" i="2"/>
  <c r="L48" i="2"/>
  <c r="J48" i="2"/>
  <c r="P47" i="2"/>
  <c r="O47" i="2"/>
  <c r="N47" i="2"/>
  <c r="M47" i="2"/>
  <c r="L47" i="2"/>
  <c r="J47" i="2"/>
  <c r="P46" i="2"/>
  <c r="O46" i="2"/>
  <c r="N46" i="2"/>
  <c r="M46" i="2"/>
  <c r="L46" i="2"/>
  <c r="J46" i="2"/>
  <c r="P45" i="2"/>
  <c r="O45" i="2"/>
  <c r="N45" i="2"/>
  <c r="M45" i="2"/>
  <c r="L45" i="2"/>
  <c r="J45" i="2"/>
  <c r="P44" i="2"/>
  <c r="O44" i="2"/>
  <c r="N44" i="2"/>
  <c r="M44" i="2"/>
  <c r="L44" i="2"/>
  <c r="J44" i="2"/>
  <c r="B2" i="5"/>
  <c r="A2" i="5"/>
  <c r="I8" i="2"/>
  <c r="L2" i="5" s="1"/>
  <c r="I7" i="2"/>
  <c r="K2" i="5" s="1"/>
  <c r="I6" i="2"/>
  <c r="J2" i="5" s="1"/>
  <c r="I5" i="2"/>
  <c r="I2" i="5" s="1"/>
  <c r="A31" i="1" l="1"/>
  <c r="A30" i="1"/>
  <c r="A21" i="1"/>
  <c r="P43" i="2"/>
  <c r="O43" i="2"/>
  <c r="N43" i="2"/>
  <c r="M43" i="2"/>
  <c r="L43" i="2"/>
  <c r="J43" i="2"/>
  <c r="P42" i="2"/>
  <c r="O42" i="2"/>
  <c r="N42" i="2"/>
  <c r="M42" i="2"/>
  <c r="L42" i="2"/>
  <c r="J42" i="2"/>
  <c r="P41" i="2"/>
  <c r="O41" i="2"/>
  <c r="N41" i="2"/>
  <c r="M41" i="2"/>
  <c r="L41" i="2"/>
  <c r="J41" i="2"/>
  <c r="P40" i="2"/>
  <c r="O40" i="2"/>
  <c r="N40" i="2"/>
  <c r="M40" i="2"/>
  <c r="L40" i="2"/>
  <c r="J40" i="2"/>
  <c r="P39" i="2"/>
  <c r="O39" i="2"/>
  <c r="N39" i="2"/>
  <c r="M39" i="2"/>
  <c r="L39" i="2"/>
  <c r="J39" i="2"/>
  <c r="P38" i="2"/>
  <c r="O38" i="2"/>
  <c r="N38" i="2"/>
  <c r="M38" i="2"/>
  <c r="L38" i="2"/>
  <c r="P37" i="2"/>
  <c r="O37" i="2"/>
  <c r="N37" i="2"/>
  <c r="M37" i="2"/>
  <c r="L37" i="2"/>
  <c r="J37" i="2"/>
  <c r="P36" i="2"/>
  <c r="O36" i="2"/>
  <c r="N36" i="2"/>
  <c r="J36" i="2" s="1"/>
  <c r="M36" i="2"/>
  <c r="L36" i="2"/>
  <c r="P35" i="2"/>
  <c r="O35" i="2"/>
  <c r="N35" i="2"/>
  <c r="M35" i="2"/>
  <c r="L35" i="2"/>
  <c r="J35" i="2"/>
  <c r="P34" i="2"/>
  <c r="O34" i="2"/>
  <c r="N34" i="2"/>
  <c r="M34" i="2"/>
  <c r="L34" i="2"/>
  <c r="J34" i="2"/>
  <c r="P33" i="2"/>
  <c r="O33" i="2"/>
  <c r="N33" i="2"/>
  <c r="M33" i="2"/>
  <c r="L33" i="2"/>
  <c r="J33" i="2"/>
  <c r="P32" i="2"/>
  <c r="O32" i="2"/>
  <c r="N32" i="2"/>
  <c r="M32" i="2"/>
  <c r="L32" i="2"/>
  <c r="J32" i="2"/>
  <c r="O31" i="2"/>
  <c r="N31" i="2"/>
  <c r="M31" i="2"/>
  <c r="L31" i="2"/>
  <c r="O30" i="2"/>
  <c r="N30" i="2"/>
  <c r="M30" i="2"/>
  <c r="L30" i="2"/>
  <c r="O29" i="2"/>
  <c r="N29" i="2"/>
  <c r="M29" i="2"/>
  <c r="L29" i="2"/>
  <c r="O28" i="2"/>
  <c r="N28" i="2"/>
  <c r="M28" i="2"/>
  <c r="L28" i="2"/>
  <c r="O27" i="2"/>
  <c r="N27" i="2"/>
  <c r="M27" i="2"/>
  <c r="L27" i="2"/>
  <c r="O26" i="2"/>
  <c r="N26" i="2"/>
  <c r="M26" i="2"/>
  <c r="L26" i="2"/>
  <c r="O25" i="2"/>
  <c r="N25" i="2"/>
  <c r="M25" i="2"/>
  <c r="L25" i="2"/>
  <c r="O24" i="2"/>
  <c r="N24" i="2"/>
  <c r="M24" i="2"/>
  <c r="L24" i="2"/>
  <c r="O23" i="2"/>
  <c r="N23" i="2"/>
  <c r="M23" i="2"/>
  <c r="L23" i="2"/>
  <c r="O22" i="2"/>
  <c r="N22" i="2"/>
  <c r="M22" i="2"/>
  <c r="L22" i="2"/>
  <c r="O21" i="2"/>
  <c r="N21" i="2"/>
  <c r="M21" i="2"/>
  <c r="L21" i="2"/>
  <c r="O20" i="2"/>
  <c r="N20" i="2"/>
  <c r="M20" i="2"/>
  <c r="L20" i="2"/>
  <c r="O19" i="2"/>
  <c r="N19" i="2"/>
  <c r="M19" i="2"/>
  <c r="L19" i="2"/>
  <c r="O18" i="2"/>
  <c r="N18" i="2"/>
  <c r="M18" i="2"/>
  <c r="L18" i="2"/>
  <c r="O17" i="2"/>
  <c r="N17" i="2"/>
  <c r="M17" i="2"/>
  <c r="L17" i="2"/>
  <c r="O16" i="2"/>
  <c r="N16" i="2"/>
  <c r="M16" i="2"/>
  <c r="L16" i="2"/>
  <c r="O15" i="2"/>
  <c r="N15" i="2"/>
  <c r="M15" i="2"/>
  <c r="L15" i="2"/>
  <c r="O14" i="2"/>
  <c r="N14" i="2"/>
  <c r="M14" i="2"/>
  <c r="L14" i="2"/>
  <c r="O13" i="2"/>
  <c r="N13" i="2"/>
  <c r="M13" i="2"/>
  <c r="L13" i="2"/>
  <c r="O12" i="2"/>
  <c r="N12" i="2"/>
  <c r="M12" i="2"/>
  <c r="L12" i="2"/>
  <c r="O11" i="2"/>
  <c r="N11" i="2"/>
  <c r="M11" i="2"/>
  <c r="L11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O10" i="2"/>
  <c r="N10" i="2"/>
  <c r="M10" i="2"/>
  <c r="L10" i="2"/>
  <c r="M5" i="2"/>
  <c r="G5" i="2"/>
  <c r="H2" i="5" s="1"/>
  <c r="F5" i="2"/>
  <c r="G2" i="5" s="1"/>
  <c r="E5" i="2"/>
  <c r="F2" i="5" s="1"/>
  <c r="D5" i="2"/>
  <c r="E2" i="5" s="1"/>
  <c r="C5" i="2"/>
  <c r="D2" i="5" s="1"/>
  <c r="G4" i="2"/>
  <c r="F4" i="2"/>
  <c r="E4" i="2"/>
  <c r="D4" i="2"/>
  <c r="C4" i="2"/>
  <c r="A32" i="1"/>
  <c r="A24" i="1"/>
  <c r="A15" i="1"/>
  <c r="A12" i="1"/>
  <c r="J8" i="2" l="1"/>
  <c r="U24" i="2" s="1"/>
  <c r="J5" i="2"/>
  <c r="R24" i="2" s="1"/>
  <c r="C2" i="5"/>
  <c r="J7" i="2"/>
  <c r="T24" i="2" s="1"/>
  <c r="J6" i="2"/>
  <c r="S24" i="2" s="1"/>
  <c r="P20" i="2"/>
  <c r="P28" i="2"/>
  <c r="J31" i="2"/>
  <c r="J13" i="2"/>
  <c r="J16" i="2"/>
  <c r="J17" i="2"/>
  <c r="J18" i="2"/>
  <c r="J30" i="2"/>
  <c r="J21" i="2"/>
  <c r="J29" i="2"/>
  <c r="P30" i="2"/>
  <c r="J23" i="2"/>
  <c r="J24" i="2"/>
  <c r="P22" i="2"/>
  <c r="P23" i="2"/>
  <c r="J19" i="2"/>
  <c r="P24" i="2"/>
  <c r="J25" i="2"/>
  <c r="P26" i="2"/>
  <c r="P27" i="2"/>
  <c r="J28" i="2"/>
  <c r="P31" i="2"/>
  <c r="P11" i="2"/>
  <c r="P12" i="2"/>
  <c r="J11" i="2"/>
  <c r="P13" i="2"/>
  <c r="P14" i="2"/>
  <c r="P15" i="2"/>
  <c r="P16" i="2"/>
  <c r="P17" i="2"/>
  <c r="P18" i="2"/>
  <c r="P19" i="2"/>
  <c r="J20" i="2"/>
  <c r="J27" i="2"/>
  <c r="J38" i="2"/>
  <c r="P10" i="2"/>
  <c r="J15" i="2"/>
  <c r="J10" i="2"/>
  <c r="N8" i="2"/>
  <c r="U21" i="2" s="1"/>
  <c r="O8" i="2"/>
  <c r="V21" i="2" s="1"/>
  <c r="J12" i="2"/>
  <c r="P21" i="2"/>
  <c r="P25" i="2"/>
  <c r="P29" i="2"/>
  <c r="L8" i="2"/>
  <c r="S21" i="2" s="1"/>
  <c r="M8" i="2"/>
  <c r="T21" i="2" s="1"/>
  <c r="J14" i="2"/>
  <c r="J22" i="2"/>
  <c r="J26" i="2"/>
  <c r="V24" i="2" l="1"/>
  <c r="T2" i="5"/>
  <c r="N2" i="5"/>
  <c r="Q2" i="5"/>
  <c r="O2" i="5"/>
  <c r="R2" i="5"/>
  <c r="S2" i="5"/>
  <c r="P2" i="5"/>
  <c r="M2" i="5"/>
  <c r="S15" i="2"/>
  <c r="T15" i="2" s="1"/>
  <c r="S14" i="2"/>
  <c r="T14" i="2" s="1"/>
  <c r="S17" i="2"/>
  <c r="T17" i="2" s="1"/>
  <c r="S13" i="2"/>
  <c r="T13" i="2" s="1"/>
  <c r="S10" i="2"/>
  <c r="T10" i="2" s="1"/>
  <c r="P8" i="2"/>
  <c r="M7" i="2"/>
  <c r="N7" i="2" s="1"/>
  <c r="S12" i="2"/>
  <c r="T12" i="2" s="1"/>
  <c r="S11" i="2"/>
  <c r="T11" i="2" s="1"/>
  <c r="S16" i="2"/>
  <c r="T16" i="2" s="1"/>
  <c r="M6" i="2"/>
</calcChain>
</file>

<file path=xl/comments1.xml><?xml version="1.0" encoding="utf-8"?>
<comments xmlns="http://schemas.openxmlformats.org/spreadsheetml/2006/main">
  <authors>
    <author/>
    <author>VivoBook</author>
  </authors>
  <commentList>
    <comment ref="B9" authorId="0" shapeId="0">
      <text>
        <r>
          <rPr>
            <sz val="10"/>
            <color rgb="FF000000"/>
            <rFont val="Arial"/>
          </rPr>
          <t>- Bemásolhatja egy létező listáról.
- Betűrend nem szükséges.
- Fontos: küldés előtt kérjük ennek az oszopnak a tartalmát törölni (a többi információt ne törölje)</t>
        </r>
      </text>
    </comment>
    <comment ref="C9" authorId="0" shapeId="0">
      <text>
        <r>
          <rPr>
            <sz val="10"/>
            <color rgb="FF000000"/>
            <rFont val="Arial"/>
          </rPr>
          <t>A tanuló tudja, mi szeretne lenni, és ez elérhetőnek tűnik,
VAGY
választott már középiskolát, amelybe esélyes bekerülnie.</t>
        </r>
      </text>
    </comment>
    <comment ref="D9" authorId="0" shapeId="0">
      <text>
        <r>
          <rPr>
            <sz val="10"/>
            <color rgb="FF000000"/>
            <rFont val="Arial"/>
          </rPr>
          <t>A tanuló tudja, mi szeretne lenni, de ez nem tűnik kivitelezhetőnek,
VAGY
választott már középiskolát, amelybe nem valószínű, hogy felvételt nyer.</t>
        </r>
      </text>
    </comment>
    <comment ref="E9" authorId="1" shapeId="0">
      <text>
        <r>
          <rPr>
            <sz val="9"/>
            <color indexed="81"/>
            <rFont val="Tahoma"/>
            <family val="2"/>
            <charset val="238"/>
          </rPr>
          <t xml:space="preserve">A tanuló nem tudja még, mi szeretne lenni (és melyik középiskolákat jelölje meg).
</t>
        </r>
      </text>
    </comment>
    <comment ref="F9" authorId="0" shapeId="0">
      <text>
        <r>
          <rPr>
            <sz val="10"/>
            <color rgb="FF000000"/>
            <rFont val="Arial"/>
          </rPr>
          <t>A szülői háttér vélhetően nem nyújt elégséges támogatást a továbbtanulási irány/középiskola kiválasztásához,
vagy konfliktus van a tanuló és a szülők elképzelései között.</t>
        </r>
      </text>
    </comment>
    <comment ref="G9" authorId="1" shapeId="0">
      <text>
        <r>
          <rPr>
            <sz val="9"/>
            <color indexed="81"/>
            <rFont val="Tahoma"/>
            <family val="2"/>
            <charset val="238"/>
          </rPr>
          <t xml:space="preserve">A tanuló iskolai teljesítménye/készségei nehezítik az életkorához képest reális elképzelés kialakulását.
</t>
        </r>
      </text>
    </comment>
  </commentList>
</comments>
</file>

<file path=xl/sharedStrings.xml><?xml version="1.0" encoding="utf-8"?>
<sst xmlns="http://schemas.openxmlformats.org/spreadsheetml/2006/main" count="88" uniqueCount="84">
  <si>
    <t>Tisztelt Osztályfőnök!</t>
  </si>
  <si>
    <t>A következő tanévben kell tanulóinak középiskolát választaniuk.</t>
  </si>
  <si>
    <t>Ehhez ajánljuk alábbi eszközeinket,</t>
  </si>
  <si>
    <t xml:space="preserve">melyek segítséget nyújthatnak Önnek osztálya továbbtanulásának támogatására, </t>
  </si>
  <si>
    <t>egyúttal lehetővé teszi számunkra, hogy felmérjük az iskolájukban felmerülő igényeket</t>
  </si>
  <si>
    <t>a következő tanévi munkánkhoz.</t>
  </si>
  <si>
    <t>Alkalmazásával megtervezheti a szükséges lépéseket, célzott támogatást nyújthat tanulóinak a középiskola-választáshoz, mérlegelheti, miben igényli segítségünket.</t>
  </si>
  <si>
    <t>A kérdőívek segítségével beazonosíthatja az egyéni tanácsadásra szoruló (intézményünkbe irányítható) tanulókat. Jelentkezés:</t>
  </si>
  <si>
    <t>Megfogalmazódhatnak olyan kérdések, melyeket feltehet tanácsadó kollégánknak, aki az Önök iskolájában igénye szerint tájékoztató órát tart:</t>
  </si>
  <si>
    <t>A kitöltéshez segítség lehet, ha tanulóival kitölteti a "Továbbtanulási térkép" kérdőívet.</t>
  </si>
  <si>
    <t>Letöltés és értékelési útmutató itt:</t>
  </si>
  <si>
    <t>Honlapunkon további segédanyagokat talál a továbbtanulást segítő foglalkozások megtervezéséhez:</t>
  </si>
  <si>
    <t>Együttműködését köszönjük!</t>
  </si>
  <si>
    <t>FPSZ Továbbtanulási és Pályaválasztási Tanácsadó Tagintézménye</t>
  </si>
  <si>
    <t>1088 Budapest, Vas u. 8.</t>
  </si>
  <si>
    <t>Iskola neve:</t>
  </si>
  <si>
    <t>Rejtett mezők, automatikus számítás</t>
  </si>
  <si>
    <t>Osztály:</t>
  </si>
  <si>
    <t>Iskolapszichológus e-mail:</t>
  </si>
  <si>
    <r>
      <rPr>
        <b/>
        <sz val="10"/>
        <color rgb="FF2E75B5"/>
        <rFont val="Wingdings"/>
      </rPr>
      <t>ï</t>
    </r>
    <r>
      <rPr>
        <sz val="10"/>
        <color rgb="FF2E75B5"/>
        <rFont val="Arial"/>
      </rPr>
      <t xml:space="preserve">  Kérjük kitöltés után erre a címre küldeni</t>
    </r>
  </si>
  <si>
    <t>Osztályfőnök által reálisnak tartott iskolatípus</t>
  </si>
  <si>
    <t>Létszám</t>
  </si>
  <si>
    <t>Automatikus összesítés:</t>
  </si>
  <si>
    <t>gimnázium</t>
  </si>
  <si>
    <t>Létszám:</t>
  </si>
  <si>
    <t>technikum/szakgimnázium</t>
  </si>
  <si>
    <t>max. pont:</t>
  </si>
  <si>
    <t>szakképző iskola</t>
  </si>
  <si>
    <t>0 pont:</t>
  </si>
  <si>
    <t>Továbbtanul az osztályom</t>
  </si>
  <si>
    <t xml:space="preserve">          Tegyen x-et a megfelelő helyre</t>
  </si>
  <si>
    <t>?</t>
  </si>
  <si>
    <t>Van (reálisnak tűnő) elképzelése</t>
  </si>
  <si>
    <t>Irreálisnak tűnő elképzelés</t>
  </si>
  <si>
    <t>Még nincs elképzelése</t>
  </si>
  <si>
    <t>Gyenge tanulmányi teljesítmény</t>
  </si>
  <si>
    <r>
      <rPr>
        <sz val="9"/>
        <rFont val="Arial"/>
      </rPr>
      <t xml:space="preserve">Általam (of.) reálisnak tartott iskolatípus </t>
    </r>
    <r>
      <rPr>
        <i/>
        <sz val="8"/>
        <rFont val="Arial"/>
      </rPr>
      <t>(válasszon)</t>
    </r>
  </si>
  <si>
    <t>Pontszám</t>
  </si>
  <si>
    <t>összesen</t>
  </si>
  <si>
    <t>pont</t>
  </si>
  <si>
    <t>tanuló</t>
  </si>
  <si>
    <t>%</t>
  </si>
  <si>
    <t>x</t>
  </si>
  <si>
    <r>
      <t>A mellékelt két kérdőív (</t>
    </r>
    <r>
      <rPr>
        <i/>
        <sz val="10"/>
        <color rgb="FF000000"/>
        <rFont val="Arial"/>
      </rPr>
      <t>"Továbbtanulási térkép"</t>
    </r>
    <r>
      <rPr>
        <sz val="10"/>
        <color rgb="FF000000"/>
        <rFont val="Arial"/>
      </rPr>
      <t xml:space="preserve"> és </t>
    </r>
    <r>
      <rPr>
        <i/>
        <sz val="10"/>
        <color rgb="FF000000"/>
        <rFont val="Arial"/>
      </rPr>
      <t>"Továbbtanul az osztályom"</t>
    </r>
    <r>
      <rPr>
        <sz val="10"/>
        <color rgb="FF000000"/>
        <rFont val="Arial"/>
      </rPr>
      <t xml:space="preserve">) 
azt szolgálja, hogy átfogó helyzetképet alkothasson továbbtanulásra készülő osztályáról. </t>
    </r>
  </si>
  <si>
    <r>
      <t xml:space="preserve">Tanuló monogramja </t>
    </r>
    <r>
      <rPr>
        <b/>
        <i/>
        <sz val="8"/>
        <rFont val="Arial"/>
        <family val="2"/>
        <charset val="238"/>
      </rPr>
      <t>(küldés előtt kérjük törölni)</t>
    </r>
  </si>
  <si>
    <t>palyavalasztas.fpsz.hu/tovabbtanul-az-osztalyom</t>
  </si>
  <si>
    <t xml:space="preserve">Kérjük, töltse ki a következő lapon található táblázatot és csatolt fájlként küldje el </t>
  </si>
  <si>
    <r>
      <t xml:space="preserve">a </t>
    </r>
    <r>
      <rPr>
        <u/>
        <sz val="10"/>
        <color rgb="FF0070C0"/>
        <rFont val="Arial"/>
        <family val="2"/>
        <charset val="238"/>
      </rPr>
      <t>palyavalasztas@fpsz.net</t>
    </r>
    <r>
      <rPr>
        <sz val="10"/>
        <color rgb="FF000000"/>
        <rFont val="Arial"/>
        <family val="2"/>
        <charset val="238"/>
      </rPr>
      <t xml:space="preserve"> címre. (Ügyeljen arra, hogy a tábla nevet ne tartalmazzon.)</t>
    </r>
  </si>
  <si>
    <r>
      <rPr>
        <i/>
        <sz val="8"/>
        <color rgb="FF2E75B5"/>
        <rFont val="Arial"/>
        <family val="2"/>
        <charset val="238"/>
      </rPr>
      <t xml:space="preserve">Kitöltés után - nevek nélkül - kérjük, küldje el munkatársunknak 
a </t>
    </r>
    <r>
      <rPr>
        <i/>
        <u/>
        <sz val="8"/>
        <color rgb="FF2E75B5"/>
        <rFont val="Arial"/>
        <family val="2"/>
        <charset val="238"/>
      </rPr>
      <t>palyavalasztas@fpsz.net</t>
    </r>
    <r>
      <rPr>
        <i/>
        <sz val="8"/>
        <color rgb="FF2E75B5"/>
        <rFont val="Arial"/>
        <family val="2"/>
        <charset val="238"/>
      </rPr>
      <t xml:space="preserve"> címre</t>
    </r>
  </si>
  <si>
    <t>Irreális elképzelés</t>
  </si>
  <si>
    <t>Nincs elképzelés</t>
  </si>
  <si>
    <t>Támogató háttér hiánya</t>
  </si>
  <si>
    <t>Gyenge tanulmányi eredmények</t>
  </si>
  <si>
    <t>Továbbtanulást nehezítő tényezők</t>
  </si>
  <si>
    <t>A pedagógus által reálisnak tartott középiskolatípusok</t>
  </si>
  <si>
    <t>Gimnázium</t>
  </si>
  <si>
    <t>Szakképző iskola</t>
  </si>
  <si>
    <t>Nem tudja megítélni</t>
  </si>
  <si>
    <t>Technikum / Szakgimnázium</t>
  </si>
  <si>
    <t>REÁLIS ELKÉPZELÉS</t>
  </si>
  <si>
    <t>Iskola</t>
  </si>
  <si>
    <t>Osztály</t>
  </si>
  <si>
    <t>Reális</t>
  </si>
  <si>
    <t>Irreális</t>
  </si>
  <si>
    <t>Nincs</t>
  </si>
  <si>
    <t>Háttér</t>
  </si>
  <si>
    <t>Gyenge</t>
  </si>
  <si>
    <t>Gimn.</t>
  </si>
  <si>
    <t>Tech./Szg.</t>
  </si>
  <si>
    <t>Szk. Isk.</t>
  </si>
  <si>
    <t>7 pont</t>
  </si>
  <si>
    <t>6 pont</t>
  </si>
  <si>
    <t>5 pont</t>
  </si>
  <si>
    <t>4 pont</t>
  </si>
  <si>
    <t>3 pont</t>
  </si>
  <si>
    <t>2 pont</t>
  </si>
  <si>
    <t>1 pont</t>
  </si>
  <si>
    <t>0 pont</t>
  </si>
  <si>
    <t>irr.elk. (3)</t>
  </si>
  <si>
    <t>Nincs elképzelése (2)</t>
  </si>
  <si>
    <t>Támogató szülői háttér hiánya (1)</t>
  </si>
  <si>
    <t>Gyenge tanulmányi teljesítmény (1)</t>
  </si>
  <si>
    <r>
      <rPr>
        <b/>
        <sz val="10"/>
        <color rgb="FFFF0000"/>
        <rFont val="Arial"/>
        <family val="2"/>
        <charset val="238"/>
      </rPr>
      <t>Csak a</t>
    </r>
    <r>
      <rPr>
        <b/>
        <sz val="10"/>
        <color rgb="FF000000"/>
        <rFont val="Arial"/>
        <family val="2"/>
        <charset val="238"/>
      </rPr>
      <t xml:space="preserve"> </t>
    </r>
    <r>
      <rPr>
        <b/>
        <sz val="10"/>
        <color theme="4" tint="-0.499984740745262"/>
        <rFont val="Arial"/>
        <family val="2"/>
        <charset val="238"/>
      </rPr>
      <t>kék hátterű</t>
    </r>
    <r>
      <rPr>
        <b/>
        <sz val="10"/>
        <color rgb="FF000000"/>
        <rFont val="Arial"/>
        <family val="2"/>
        <charset val="238"/>
      </rPr>
      <t xml:space="preserve">
 </t>
    </r>
    <r>
      <rPr>
        <b/>
        <sz val="10"/>
        <color rgb="FFFF0000"/>
        <rFont val="Arial"/>
        <family val="2"/>
        <charset val="238"/>
      </rPr>
      <t>mezők írhatók!</t>
    </r>
  </si>
  <si>
    <t>Hiányzó válasz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</si>
</sst>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0"/>
      <color rgb="FF000000"/>
      <name val="Arial"/>
    </font>
    <font>
      <u/>
      <sz val="10"/>
      <color rgb="FF0563C1"/>
      <name val="Arial"/>
    </font>
    <font>
      <i/>
      <sz val="10"/>
      <color rgb="FF000000"/>
      <name val="Arial"/>
    </font>
    <font>
      <b/>
      <sz val="10"/>
      <name val="Arial"/>
    </font>
    <font>
      <i/>
      <sz val="8"/>
      <name val="Arial"/>
    </font>
    <font>
      <sz val="10"/>
      <name val="Arial"/>
    </font>
    <font>
      <sz val="10"/>
      <color rgb="FFFF0000"/>
      <name val="Arial"/>
    </font>
    <font>
      <sz val="10"/>
      <color rgb="FF2E75B5"/>
      <name val="Arial"/>
    </font>
    <font>
      <sz val="9"/>
      <name val="Arial"/>
    </font>
    <font>
      <i/>
      <sz val="8"/>
      <color rgb="FFFF0000"/>
      <name val="Arial"/>
    </font>
    <font>
      <b/>
      <sz val="10"/>
      <color rgb="FFFF0000"/>
      <name val="Arial"/>
    </font>
    <font>
      <b/>
      <sz val="9"/>
      <color rgb="FFFF0000"/>
      <name val="Arial"/>
    </font>
    <font>
      <i/>
      <sz val="10"/>
      <name val="Arial"/>
    </font>
    <font>
      <sz val="10"/>
      <name val="Arial"/>
    </font>
    <font>
      <sz val="9"/>
      <color rgb="FF595959"/>
      <name val="Arial"/>
    </font>
    <font>
      <b/>
      <sz val="10"/>
      <color rgb="FF2E75B5"/>
      <name val="Wingdings"/>
    </font>
    <font>
      <u/>
      <sz val="10"/>
      <color theme="10"/>
      <name val="Arial"/>
    </font>
    <font>
      <b/>
      <i/>
      <sz val="8"/>
      <color rgb="FF2E75B5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u/>
      <sz val="8"/>
      <color theme="10"/>
      <name val="Arial"/>
      <family val="2"/>
      <charset val="238"/>
    </font>
    <font>
      <u/>
      <sz val="10"/>
      <color rgb="FF0070C0"/>
      <name val="Arial"/>
      <family val="2"/>
      <charset val="238"/>
    </font>
    <font>
      <i/>
      <sz val="8"/>
      <color rgb="FF2E75B5"/>
      <name val="Arial"/>
      <family val="2"/>
      <charset val="238"/>
    </font>
    <font>
      <i/>
      <u/>
      <sz val="8"/>
      <color rgb="FF2E75B5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sz val="9"/>
      <color indexed="81"/>
      <name val="Tahoma"/>
      <family val="2"/>
      <charset val="238"/>
    </font>
    <font>
      <i/>
      <sz val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2" tint="-0.499984740745262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rgb="FFD9EAD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6"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 applyAlignment="1"/>
    <xf numFmtId="0" fontId="16" fillId="0" borderId="0" xfId="1" applyAlignment="1">
      <alignment wrapText="1"/>
    </xf>
    <xf numFmtId="0" fontId="18" fillId="0" borderId="0" xfId="0" applyFont="1" applyAlignment="1">
      <alignment wrapText="1"/>
    </xf>
    <xf numFmtId="0" fontId="3" fillId="0" borderId="0" xfId="0" applyFont="1" applyAlignme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0" fillId="0" borderId="0" xfId="0" applyFont="1" applyAlignment="1" applyProtection="1">
      <protection hidden="1"/>
    </xf>
    <xf numFmtId="0" fontId="7" fillId="0" borderId="0" xfId="0" applyFont="1" applyAlignment="1" applyProtection="1">
      <protection hidden="1"/>
    </xf>
    <xf numFmtId="0" fontId="4" fillId="0" borderId="0" xfId="0" applyFont="1" applyAlignment="1" applyProtection="1">
      <protection hidden="1"/>
    </xf>
    <xf numFmtId="0" fontId="8" fillId="3" borderId="6" xfId="0" applyFont="1" applyFill="1" applyBorder="1" applyAlignment="1" applyProtection="1">
      <alignment horizontal="center" wrapText="1"/>
      <protection hidden="1"/>
    </xf>
    <xf numFmtId="0" fontId="8" fillId="3" borderId="7" xfId="0" applyFont="1" applyFill="1" applyBorder="1" applyAlignment="1" applyProtection="1">
      <alignment horizontal="center" wrapText="1"/>
      <protection hidden="1"/>
    </xf>
    <xf numFmtId="0" fontId="8" fillId="3" borderId="8" xfId="0" applyFont="1" applyFill="1" applyBorder="1" applyAlignment="1" applyProtection="1">
      <alignment horizontal="center" wrapText="1"/>
      <protection hidden="1"/>
    </xf>
    <xf numFmtId="0" fontId="9" fillId="4" borderId="10" xfId="0" applyFont="1" applyFill="1" applyBorder="1" applyAlignment="1" applyProtection="1">
      <alignment horizontal="right"/>
      <protection hidden="1"/>
    </xf>
    <xf numFmtId="0" fontId="10" fillId="5" borderId="8" xfId="0" applyFont="1" applyFill="1" applyBorder="1" applyAlignment="1" applyProtection="1">
      <alignment horizontal="center"/>
      <protection hidden="1"/>
    </xf>
    <xf numFmtId="0" fontId="10" fillId="5" borderId="11" xfId="0" applyFont="1" applyFill="1" applyBorder="1" applyAlignment="1" applyProtection="1">
      <alignment horizontal="center"/>
      <protection hidden="1"/>
    </xf>
    <xf numFmtId="0" fontId="12" fillId="0" borderId="13" xfId="0" applyFont="1" applyBorder="1" applyAlignment="1" applyProtection="1">
      <protection hidden="1"/>
    </xf>
    <xf numFmtId="0" fontId="4" fillId="0" borderId="13" xfId="0" applyFont="1" applyBorder="1" applyAlignment="1" applyProtection="1">
      <protection hidden="1"/>
    </xf>
    <xf numFmtId="0" fontId="12" fillId="0" borderId="14" xfId="0" applyFont="1" applyBorder="1" applyAlignment="1" applyProtection="1">
      <protection hidden="1"/>
    </xf>
    <xf numFmtId="0" fontId="13" fillId="6" borderId="7" xfId="0" applyFont="1" applyFill="1" applyBorder="1" applyAlignment="1" applyProtection="1">
      <protection hidden="1"/>
    </xf>
    <xf numFmtId="0" fontId="21" fillId="6" borderId="7" xfId="0" applyFont="1" applyFill="1" applyBorder="1" applyAlignment="1" applyProtection="1">
      <alignment wrapText="1"/>
      <protection hidden="1"/>
    </xf>
    <xf numFmtId="0" fontId="8" fillId="6" borderId="7" xfId="0" applyFont="1" applyFill="1" applyBorder="1" applyAlignment="1" applyProtection="1">
      <alignment horizontal="center" wrapText="1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0" fillId="0" borderId="0" xfId="0" applyFont="1" applyAlignment="1" applyProtection="1">
      <alignment horizontal="center" wrapText="1"/>
      <protection hidden="1"/>
    </xf>
    <xf numFmtId="0" fontId="19" fillId="0" borderId="0" xfId="0" applyFont="1" applyAlignment="1" applyProtection="1">
      <alignment vertical="top"/>
      <protection hidden="1"/>
    </xf>
    <xf numFmtId="0" fontId="23" fillId="0" borderId="15" xfId="1" applyFont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left" wrapText="1"/>
      <protection hidden="1"/>
    </xf>
    <xf numFmtId="0" fontId="5" fillId="0" borderId="2" xfId="0" applyFont="1" applyBorder="1" applyProtection="1">
      <protection hidden="1"/>
    </xf>
    <xf numFmtId="0" fontId="5" fillId="0" borderId="3" xfId="0" applyFont="1" applyBorder="1" applyProtection="1">
      <protection hidden="1"/>
    </xf>
    <xf numFmtId="0" fontId="25" fillId="0" borderId="16" xfId="0" applyFont="1" applyBorder="1" applyAlignment="1" applyProtection="1">
      <alignment horizontal="center" vertical="center" wrapText="1"/>
      <protection hidden="1"/>
    </xf>
    <xf numFmtId="0" fontId="17" fillId="0" borderId="16" xfId="0" applyFont="1" applyBorder="1" applyAlignment="1" applyProtection="1">
      <alignment horizontal="center" vertical="center" wrapText="1"/>
      <protection hidden="1"/>
    </xf>
    <xf numFmtId="0" fontId="17" fillId="0" borderId="5" xfId="0" applyFont="1" applyBorder="1" applyAlignment="1" applyProtection="1">
      <alignment horizontal="center" vertical="center" wrapText="1"/>
      <protection hidden="1"/>
    </xf>
    <xf numFmtId="0" fontId="17" fillId="0" borderId="10" xfId="0" applyFont="1" applyBorder="1" applyAlignment="1" applyProtection="1">
      <alignment horizontal="center" vertical="center" wrapText="1"/>
      <protection hidden="1"/>
    </xf>
    <xf numFmtId="0" fontId="17" fillId="0" borderId="12" xfId="0" applyFont="1" applyBorder="1" applyAlignment="1" applyProtection="1">
      <alignment horizontal="center" vertical="center" wrapText="1"/>
      <protection hidden="1"/>
    </xf>
    <xf numFmtId="0" fontId="29" fillId="10" borderId="10" xfId="0" applyFont="1" applyFill="1" applyBorder="1" applyAlignment="1" applyProtection="1">
      <alignment horizontal="center"/>
      <protection hidden="1"/>
    </xf>
    <xf numFmtId="0" fontId="27" fillId="8" borderId="10" xfId="0" applyFont="1" applyFill="1" applyBorder="1" applyAlignment="1" applyProtection="1">
      <alignment horizontal="center" wrapText="1"/>
      <protection hidden="1"/>
    </xf>
    <xf numFmtId="0" fontId="7" fillId="0" borderId="10" xfId="0" applyFont="1" applyBorder="1" applyAlignment="1" applyProtection="1">
      <protection hidden="1"/>
    </xf>
    <xf numFmtId="0" fontId="8" fillId="3" borderId="9" xfId="0" applyFont="1" applyFill="1" applyBorder="1" applyAlignment="1" applyProtection="1">
      <alignment horizontal="center" wrapText="1"/>
      <protection hidden="1"/>
    </xf>
    <xf numFmtId="0" fontId="27" fillId="9" borderId="10" xfId="0" applyFont="1" applyFill="1" applyBorder="1" applyAlignment="1" applyProtection="1">
      <protection hidden="1"/>
    </xf>
    <xf numFmtId="0" fontId="27" fillId="9" borderId="10" xfId="0" applyFont="1" applyFill="1" applyBorder="1" applyAlignment="1" applyProtection="1">
      <alignment horizontal="right"/>
      <protection hidden="1"/>
    </xf>
    <xf numFmtId="0" fontId="27" fillId="9" borderId="10" xfId="0" applyFont="1" applyFill="1" applyBorder="1" applyAlignment="1" applyProtection="1">
      <alignment horizontal="center"/>
      <protection hidden="1"/>
    </xf>
    <xf numFmtId="9" fontId="28" fillId="10" borderId="10" xfId="0" applyNumberFormat="1" applyFont="1" applyFill="1" applyBorder="1" applyAlignment="1" applyProtection="1">
      <alignment horizontal="center"/>
      <protection hidden="1"/>
    </xf>
    <xf numFmtId="0" fontId="29" fillId="10" borderId="10" xfId="0" applyFont="1" applyFill="1" applyBorder="1" applyAlignment="1" applyProtection="1">
      <alignment horizontal="left"/>
      <protection hidden="1"/>
    </xf>
    <xf numFmtId="0" fontId="28" fillId="9" borderId="10" xfId="0" applyFont="1" applyFill="1" applyBorder="1" applyAlignment="1" applyProtection="1">
      <alignment horizontal="right"/>
      <protection hidden="1"/>
    </xf>
    <xf numFmtId="0" fontId="28" fillId="9" borderId="10" xfId="0" applyFont="1" applyFill="1" applyBorder="1" applyAlignment="1" applyProtection="1">
      <alignment horizontal="center"/>
      <protection hidden="1"/>
    </xf>
    <xf numFmtId="9" fontId="27" fillId="9" borderId="10" xfId="0" applyNumberFormat="1" applyFont="1" applyFill="1" applyBorder="1" applyAlignment="1" applyProtection="1">
      <alignment horizontal="center"/>
      <protection hidden="1"/>
    </xf>
    <xf numFmtId="9" fontId="27" fillId="8" borderId="10" xfId="0" applyNumberFormat="1" applyFont="1" applyFill="1" applyBorder="1" applyAlignment="1" applyProtection="1">
      <alignment horizontal="center"/>
      <protection hidden="1"/>
    </xf>
    <xf numFmtId="0" fontId="28" fillId="9" borderId="10" xfId="0" applyFont="1" applyFill="1" applyBorder="1" applyAlignment="1" applyProtection="1">
      <protection hidden="1"/>
    </xf>
    <xf numFmtId="0" fontId="28" fillId="8" borderId="10" xfId="0" applyFont="1" applyFill="1" applyBorder="1" applyAlignment="1" applyProtection="1">
      <protection hidden="1"/>
    </xf>
    <xf numFmtId="0" fontId="28" fillId="11" borderId="10" xfId="0" applyFont="1" applyFill="1" applyBorder="1" applyAlignment="1" applyProtection="1">
      <alignment horizontal="center"/>
      <protection hidden="1"/>
    </xf>
    <xf numFmtId="0" fontId="27" fillId="11" borderId="10" xfId="0" applyFont="1" applyFill="1" applyBorder="1" applyAlignment="1" applyProtection="1">
      <alignment horizontal="center"/>
      <protection hidden="1"/>
    </xf>
    <xf numFmtId="9" fontId="27" fillId="11" borderId="10" xfId="0" applyNumberFormat="1" applyFont="1" applyFill="1" applyBorder="1" applyAlignment="1" applyProtection="1">
      <alignment horizontal="center"/>
      <protection hidden="1"/>
    </xf>
    <xf numFmtId="0" fontId="27" fillId="9" borderId="10" xfId="0" applyNumberFormat="1" applyFont="1" applyFill="1" applyBorder="1" applyAlignment="1" applyProtection="1">
      <protection hidden="1"/>
    </xf>
    <xf numFmtId="0" fontId="21" fillId="7" borderId="9" xfId="0" applyFont="1" applyFill="1" applyBorder="1" applyAlignment="1" applyProtection="1">
      <alignment horizontal="center" vertical="center"/>
      <protection locked="0"/>
    </xf>
    <xf numFmtId="0" fontId="8" fillId="7" borderId="9" xfId="0" applyFont="1" applyFill="1" applyBorder="1" applyAlignment="1" applyProtection="1">
      <alignment horizontal="center" vertical="center"/>
      <protection locked="0"/>
    </xf>
    <xf numFmtId="0" fontId="8" fillId="5" borderId="17" xfId="0" applyFont="1" applyFill="1" applyBorder="1" applyAlignment="1" applyProtection="1">
      <alignment horizontal="center" wrapText="1"/>
      <protection hidden="1"/>
    </xf>
    <xf numFmtId="0" fontId="8" fillId="5" borderId="18" xfId="0" applyFont="1" applyFill="1" applyBorder="1" applyAlignment="1" applyProtection="1">
      <alignment horizontal="center" wrapText="1"/>
      <protection hidden="1"/>
    </xf>
    <xf numFmtId="0" fontId="10" fillId="5" borderId="9" xfId="0" applyFont="1" applyFill="1" applyBorder="1" applyAlignment="1" applyProtection="1">
      <alignment horizontal="right"/>
      <protection hidden="1"/>
    </xf>
    <xf numFmtId="0" fontId="11" fillId="5" borderId="11" xfId="0" applyFont="1" applyFill="1" applyBorder="1" applyAlignment="1" applyProtection="1">
      <alignment horizontal="center"/>
      <protection hidden="1"/>
    </xf>
    <xf numFmtId="0" fontId="0" fillId="0" borderId="0" xfId="0" applyFont="1" applyAlignment="1">
      <alignment horizontal="center"/>
    </xf>
    <xf numFmtId="0" fontId="19" fillId="12" borderId="0" xfId="0" applyFont="1" applyFill="1" applyAlignment="1"/>
    <xf numFmtId="0" fontId="19" fillId="12" borderId="0" xfId="0" applyFont="1" applyFill="1" applyAlignment="1">
      <alignment horizontal="center"/>
    </xf>
    <xf numFmtId="0" fontId="19" fillId="13" borderId="0" xfId="0" applyFont="1" applyFill="1" applyAlignment="1">
      <alignment horizontal="center"/>
    </xf>
    <xf numFmtId="0" fontId="19" fillId="14" borderId="0" xfId="0" applyFont="1" applyFill="1" applyAlignment="1">
      <alignment horizontal="center"/>
    </xf>
    <xf numFmtId="0" fontId="19" fillId="15" borderId="0" xfId="0" applyFont="1" applyFill="1" applyAlignment="1">
      <alignment horizontal="center"/>
    </xf>
    <xf numFmtId="0" fontId="14" fillId="6" borderId="8" xfId="0" applyFont="1" applyFill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right"/>
      <protection hidden="1"/>
    </xf>
    <xf numFmtId="0" fontId="19" fillId="0" borderId="0" xfId="0" applyFont="1" applyAlignment="1" applyProtection="1">
      <alignment horizontal="center"/>
      <protection hidden="1"/>
    </xf>
    <xf numFmtId="0" fontId="22" fillId="16" borderId="8" xfId="0" applyFont="1" applyFill="1" applyBorder="1" applyAlignment="1" applyProtection="1">
      <alignment horizontal="center" vertical="center"/>
      <protection locked="0"/>
    </xf>
    <xf numFmtId="0" fontId="13" fillId="16" borderId="8" xfId="0" applyFont="1" applyFill="1" applyBorder="1" applyAlignment="1" applyProtection="1">
      <alignment horizontal="center" vertical="center"/>
      <protection locked="0"/>
    </xf>
    <xf numFmtId="0" fontId="13" fillId="16" borderId="9" xfId="0" applyFont="1" applyFill="1" applyBorder="1" applyAlignment="1" applyProtection="1">
      <alignment horizontal="center" vertical="center"/>
      <protection locked="0"/>
    </xf>
    <xf numFmtId="0" fontId="22" fillId="16" borderId="9" xfId="0" applyFont="1" applyFill="1" applyBorder="1" applyAlignment="1" applyProtection="1">
      <alignment horizontal="center" vertical="center"/>
      <protection locked="0"/>
    </xf>
    <xf numFmtId="0" fontId="19" fillId="16" borderId="9" xfId="0" applyFont="1" applyFill="1" applyBorder="1" applyAlignment="1" applyProtection="1">
      <alignment horizontal="left" vertical="center" wrapText="1" shrinkToFit="1"/>
      <protection locked="0"/>
    </xf>
    <xf numFmtId="0" fontId="5" fillId="16" borderId="2" xfId="0" applyFont="1" applyFill="1" applyBorder="1" applyAlignment="1" applyProtection="1">
      <alignment vertical="center" wrapText="1"/>
      <protection locked="0"/>
    </xf>
    <xf numFmtId="0" fontId="19" fillId="16" borderId="4" xfId="0" applyFont="1" applyFill="1" applyBorder="1" applyAlignment="1" applyProtection="1">
      <alignment horizontal="left"/>
      <protection locked="0"/>
    </xf>
    <xf numFmtId="0" fontId="5" fillId="16" borderId="5" xfId="0" applyFont="1" applyFill="1" applyBorder="1" applyProtection="1">
      <protection locked="0"/>
    </xf>
    <xf numFmtId="0" fontId="0" fillId="0" borderId="10" xfId="0" applyFont="1" applyBorder="1" applyAlignment="1" applyProtection="1">
      <protection hidden="1"/>
    </xf>
    <xf numFmtId="0" fontId="19" fillId="17" borderId="19" xfId="0" applyFont="1" applyFill="1" applyBorder="1" applyAlignment="1" applyProtection="1">
      <alignment horizontal="center" vertical="center" wrapText="1"/>
      <protection hidden="1"/>
    </xf>
    <xf numFmtId="0" fontId="0" fillId="17" borderId="20" xfId="0" applyFont="1" applyFill="1" applyBorder="1" applyAlignment="1"/>
    <xf numFmtId="0" fontId="0" fillId="17" borderId="21" xfId="0" applyFont="1" applyFill="1" applyBorder="1" applyAlignment="1"/>
    <xf numFmtId="0" fontId="0" fillId="17" borderId="22" xfId="0" applyFont="1" applyFill="1" applyBorder="1" applyAlignment="1"/>
    <xf numFmtId="0" fontId="34" fillId="16" borderId="8" xfId="0" applyFont="1" applyFill="1" applyBorder="1" applyAlignment="1" applyProtection="1">
      <alignment vertical="center" shrinkToFit="1"/>
      <protection locked="0"/>
    </xf>
    <xf numFmtId="0" fontId="0" fillId="14" borderId="11" xfId="0" applyFont="1" applyFill="1" applyBorder="1" applyAlignment="1" applyProtection="1">
      <alignment horizontal="center" vertical="center"/>
      <protection locked="0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000" b="1" i="0" baseline="0"/>
              <a:t>A pedagógus által reálisnak tartott továbbtanulási irányok</a:t>
            </a:r>
          </a:p>
        </c:rich>
      </c:tx>
      <c:layout>
        <c:manualLayout>
          <c:xMode val="edge"/>
          <c:yMode val="edge"/>
          <c:x val="0.11295715333948927"/>
          <c:y val="1.6437059149432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3.105601666154929E-2"/>
          <c:y val="0.15079555401722586"/>
          <c:w val="0.51686868145346676"/>
          <c:h val="0.7516872076993137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0A-486A-8449-D46EBB00E0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C0A-486A-8449-D46EBB00E0E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C0A-486A-8449-D46EBB00E0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C0A-486A-8449-D46EBB00E0E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C0A-486A-8449-D46EBB00E0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'Továbbtanul az osztályom'!$R$23:$V$23</c:f>
              <c:strCache>
                <c:ptCount val="5"/>
                <c:pt idx="0">
                  <c:v>Gimnázium</c:v>
                </c:pt>
                <c:pt idx="1">
                  <c:v>Technikum / Szakgimnázium</c:v>
                </c:pt>
                <c:pt idx="2">
                  <c:v>Szakképző iskola</c:v>
                </c:pt>
                <c:pt idx="3">
                  <c:v>Nem tudja megítélni</c:v>
                </c:pt>
                <c:pt idx="4">
                  <c:v>Hiányzó válasz</c:v>
                </c:pt>
              </c:strCache>
            </c:strRef>
          </c:cat>
          <c:val>
            <c:numRef>
              <c:f>'Továbbtanul az osztályom'!$R$24:$V$24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A-486A-8449-D46EBB00E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397459828543295"/>
          <c:y val="0.21439557622587616"/>
          <c:w val="0.436025401714567"/>
          <c:h val="0.400680080848937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000" b="1" kern="0" baseline="0"/>
              <a:t>Továbbtanulási döntést nehezítő tényezők</a:t>
            </a:r>
          </a:p>
        </c:rich>
      </c:tx>
      <c:layout>
        <c:manualLayout>
          <c:xMode val="edge"/>
          <c:yMode val="edge"/>
          <c:x val="0.12703896228090547"/>
          <c:y val="4.372956991221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13-4317-A622-90FE2E8B49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'Továbbtanul az osztályom'!$R$20:$V$20</c:f>
              <c:strCache>
                <c:ptCount val="5"/>
                <c:pt idx="0">
                  <c:v>REÁLIS ELKÉPZELÉS</c:v>
                </c:pt>
                <c:pt idx="1">
                  <c:v>Irreális elképzelés</c:v>
                </c:pt>
                <c:pt idx="2">
                  <c:v>Nincs elképzelés</c:v>
                </c:pt>
                <c:pt idx="3">
                  <c:v>Támogató háttér hiánya</c:v>
                </c:pt>
                <c:pt idx="4">
                  <c:v>Gyenge tanulmányi eredmények</c:v>
                </c:pt>
              </c:strCache>
            </c:strRef>
          </c:cat>
          <c:val>
            <c:numRef>
              <c:f>'Továbbtanul az osztályom'!$R$21:$V$21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13-4317-A622-90FE2E8B4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7030752"/>
        <c:axId val="1107038240"/>
      </c:barChart>
      <c:catAx>
        <c:axId val="1107030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07038240"/>
        <c:crosses val="autoZero"/>
        <c:auto val="1"/>
        <c:lblAlgn val="ctr"/>
        <c:lblOffset val="100"/>
        <c:noMultiLvlLbl val="0"/>
      </c:catAx>
      <c:valAx>
        <c:axId val="110703824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07030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31921</xdr:colOff>
      <xdr:row>9</xdr:row>
      <xdr:rowOff>6489</xdr:rowOff>
    </xdr:from>
    <xdr:to>
      <xdr:col>21</xdr:col>
      <xdr:colOff>185530</xdr:colOff>
      <xdr:row>26</xdr:row>
      <xdr:rowOff>13252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25266</xdr:colOff>
      <xdr:row>0</xdr:row>
      <xdr:rowOff>0</xdr:rowOff>
    </xdr:from>
    <xdr:to>
      <xdr:col>18</xdr:col>
      <xdr:colOff>39756</xdr:colOff>
      <xdr:row>8</xdr:row>
      <xdr:rowOff>496113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lyavalasztas.fpsz.hu/tovabbtanul-az-osztaly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</sheetPr>
  <dimension ref="A1:A34"/>
  <sheetViews>
    <sheetView showGridLines="0" showRowColHeaders="0" workbookViewId="0">
      <selection activeCell="A8" sqref="A8"/>
    </sheetView>
  </sheetViews>
  <sheetFormatPr defaultColWidth="0" defaultRowHeight="15" customHeight="1" zeroHeight="1"/>
  <cols>
    <col min="1" max="1" width="71.33203125" customWidth="1"/>
    <col min="2" max="16384" width="12.6640625" hidden="1"/>
  </cols>
  <sheetData>
    <row r="1" spans="1:1" ht="12.75" customHeight="1">
      <c r="A1" s="1" t="s">
        <v>0</v>
      </c>
    </row>
    <row r="2" spans="1:1" ht="12.75" customHeight="1">
      <c r="A2" s="1"/>
    </row>
    <row r="3" spans="1:1" ht="12.75" customHeight="1">
      <c r="A3" s="2" t="s">
        <v>1</v>
      </c>
    </row>
    <row r="4" spans="1:1" ht="12.75" customHeight="1">
      <c r="A4" s="2" t="s">
        <v>2</v>
      </c>
    </row>
    <row r="5" spans="1:1" ht="12.75" customHeight="1">
      <c r="A5" s="1" t="s">
        <v>3</v>
      </c>
    </row>
    <row r="6" spans="1:1" ht="12.75" customHeight="1">
      <c r="A6" s="2" t="s">
        <v>4</v>
      </c>
    </row>
    <row r="7" spans="1:1" ht="12.75" customHeight="1">
      <c r="A7" s="1" t="s">
        <v>5</v>
      </c>
    </row>
    <row r="8" spans="1:1" ht="36" customHeight="1">
      <c r="A8" s="7" t="s">
        <v>43</v>
      </c>
    </row>
    <row r="9" spans="1:1" ht="12.75" customHeight="1">
      <c r="A9" s="2" t="s">
        <v>6</v>
      </c>
    </row>
    <row r="10" spans="1:1" ht="12.75" customHeight="1"/>
    <row r="11" spans="1:1" ht="12.75" customHeight="1">
      <c r="A11" s="2" t="s">
        <v>7</v>
      </c>
    </row>
    <row r="12" spans="1:1" ht="12.75" customHeight="1">
      <c r="A12" s="3" t="str">
        <f>HYPERLINK("https://palyavalasztas.fpsz.hu/jelentkezes","https://palyavalasztas.fpsz.hu/jelentkezes")</f>
        <v>https://palyavalasztas.fpsz.hu/jelentkezes</v>
      </c>
    </row>
    <row r="13" spans="1:1" ht="12.75" customHeight="1">
      <c r="A13" s="1"/>
    </row>
    <row r="14" spans="1:1" ht="12.75" customHeight="1">
      <c r="A14" s="2" t="s">
        <v>8</v>
      </c>
    </row>
    <row r="15" spans="1:1" ht="12.75" customHeight="1">
      <c r="A15" s="3" t="str">
        <f>HYPERLINK("https://palyavalasztas.fpsz.hu/iskolai-tajekoztatok","https://palyavalasztas.fpsz.hu/iskolai-tajekoztatok")</f>
        <v>https://palyavalasztas.fpsz.hu/iskolai-tajekoztatok</v>
      </c>
    </row>
    <row r="16" spans="1:1" ht="12.75" customHeight="1">
      <c r="A16" s="1"/>
    </row>
    <row r="17" spans="1:1" ht="12.75" customHeight="1">
      <c r="A17" s="7" t="s">
        <v>46</v>
      </c>
    </row>
    <row r="18" spans="1:1" ht="12.75" customHeight="1">
      <c r="A18" s="7" t="s">
        <v>47</v>
      </c>
    </row>
    <row r="19" spans="1:1" ht="12.75" customHeight="1">
      <c r="A19" s="2" t="s">
        <v>9</v>
      </c>
    </row>
    <row r="20" spans="1:1" ht="12.75" customHeight="1">
      <c r="A20" s="1" t="s">
        <v>10</v>
      </c>
    </row>
    <row r="21" spans="1:1" s="5" customFormat="1" ht="12.75" customHeight="1">
      <c r="A21" s="6" t="str">
        <f>HYPERLINK("https://palyavalasztas.fpsz.hu/?wpdmdl=1772","Továbbtanulási térkép - általános iskolásoknak")</f>
        <v>Továbbtanulási térkép - általános iskolásoknak</v>
      </c>
    </row>
    <row r="22" spans="1:1" ht="12.75" customHeight="1">
      <c r="A22" s="1"/>
    </row>
    <row r="23" spans="1:1" ht="12.75" customHeight="1">
      <c r="A23" s="2" t="s">
        <v>11</v>
      </c>
    </row>
    <row r="24" spans="1:1" ht="12.75" customHeight="1">
      <c r="A24" s="3" t="str">
        <f>HYPERLINK("https://palyavalasztas.fpsz.hu/pedagogusoknak","https://palyavalasztas.fpsz.hu/pedagogusoknak")</f>
        <v>https://palyavalasztas.fpsz.hu/pedagogusoknak</v>
      </c>
    </row>
    <row r="25" spans="1:1" ht="12.75" customHeight="1"/>
    <row r="26" spans="1:1" ht="12.75" customHeight="1">
      <c r="A26" s="1" t="s">
        <v>12</v>
      </c>
    </row>
    <row r="27" spans="1:1" ht="12.75" customHeight="1">
      <c r="A27" s="1"/>
    </row>
    <row r="28" spans="1:1" ht="12.75" customHeight="1">
      <c r="A28" s="4" t="s">
        <v>13</v>
      </c>
    </row>
    <row r="29" spans="1:1" ht="12.75" customHeight="1">
      <c r="A29" s="4" t="s">
        <v>14</v>
      </c>
    </row>
    <row r="30" spans="1:1" ht="12.75" customHeight="1">
      <c r="A30" s="6" t="str">
        <f>HYPERLINK("http://palyavalasztas.fpsz.hu/","palyavalasztas.fpsz.hu")</f>
        <v>palyavalasztas.fpsz.hu</v>
      </c>
    </row>
    <row r="31" spans="1:1" ht="12.75" customHeight="1">
      <c r="A31" s="6" t="str">
        <f>HYPERLINK("http://facebook.com/palyavalasztas","facebook.com/palyavalasztas")</f>
        <v>facebook.com/palyavalasztas</v>
      </c>
    </row>
    <row r="32" spans="1:1" ht="12.75" customHeight="1">
      <c r="A32" s="3" t="str">
        <f>HYPERLINK("mailto:palyavalasztas@fpsz.net","palyavalasztas@fpsz.net")</f>
        <v>palyavalasztas@fpsz.net</v>
      </c>
    </row>
    <row r="33" ht="12.75" hidden="1" customHeight="1"/>
    <row r="34" ht="12.75" hidden="1" customHeight="1"/>
  </sheetData>
  <sheetProtection algorithmName="SHA-512" hashValue="/wQCuW54jN8ynzJF9nDOJRl/Ks0Qle79VTFLBH2BmBfnu8gnPT6iR14vsUqQCGbsGfb8KiiS6uJo6NujeELSoA==" saltValue="iCw+OvPEyy4JWQYK7oazIw==" spinCount="100000" sheet="1" objects="1" scenarios="1"/>
  <hyperlinks>
    <hyperlink ref="A17" location="Továbbtanul az osztályom!A1" display="Kérjük, töltse ki a &quot;Továbbtanul az osztályom&quot; kérdőívet. és juttassa el az iskolapszichológushoz,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  <outlinePr summaryBelow="0" summaryRight="0"/>
    <pageSetUpPr fitToPage="1"/>
  </sheetPr>
  <dimension ref="A1:V50"/>
  <sheetViews>
    <sheetView showGridLines="0" showRowColHeaders="0" tabSelected="1" zoomScale="115" zoomScaleNormal="115" workbookViewId="0">
      <pane ySplit="9" topLeftCell="A10" activePane="bottomLeft" state="frozen"/>
      <selection pane="bottomLeft" activeCell="C1" sqref="C1:G1"/>
    </sheetView>
  </sheetViews>
  <sheetFormatPr defaultColWidth="0" defaultRowHeight="0" customHeight="1" zeroHeight="1"/>
  <cols>
    <col min="1" max="1" width="3" style="10" customWidth="1"/>
    <col min="2" max="2" width="14.88671875" style="10" customWidth="1"/>
    <col min="3" max="7" width="11.109375" style="10" customWidth="1"/>
    <col min="8" max="8" width="26.109375" style="10" customWidth="1"/>
    <col min="9" max="9" width="2.88671875" style="10" customWidth="1"/>
    <col min="10" max="22" width="5.77734375" style="10" customWidth="1"/>
    <col min="23" max="16384" width="12.6640625" style="10" hidden="1"/>
  </cols>
  <sheetData>
    <row r="1" spans="1:22" ht="18.600000000000001" customHeight="1">
      <c r="A1" s="8"/>
      <c r="B1" s="9" t="s">
        <v>15</v>
      </c>
      <c r="C1" s="75"/>
      <c r="D1" s="76"/>
      <c r="E1" s="76"/>
      <c r="F1" s="76"/>
      <c r="G1" s="76"/>
      <c r="H1" s="80" t="s">
        <v>82</v>
      </c>
      <c r="I1" s="81"/>
      <c r="J1" s="51" t="s">
        <v>16</v>
      </c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2" ht="15.75" customHeight="1">
      <c r="A2" s="8"/>
      <c r="B2" s="9" t="s">
        <v>17</v>
      </c>
      <c r="C2" s="77"/>
      <c r="D2" s="78"/>
      <c r="E2" s="69" t="s">
        <v>24</v>
      </c>
      <c r="F2" s="70" t="str">
        <f>IF(COUNTA(B10:B49)=0,"",COUNTA(B10:B49))</f>
        <v/>
      </c>
      <c r="G2" s="79"/>
      <c r="H2" s="82"/>
      <c r="I2" s="83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2" ht="15.75" hidden="1" customHeight="1">
      <c r="A3" s="8"/>
      <c r="B3" s="9" t="s">
        <v>18</v>
      </c>
      <c r="C3" s="29"/>
      <c r="D3" s="30"/>
      <c r="E3" s="31"/>
      <c r="F3" s="11" t="s">
        <v>19</v>
      </c>
      <c r="G3" s="11"/>
      <c r="H3" s="11"/>
      <c r="I3" s="39"/>
      <c r="J3" s="41"/>
      <c r="K3" s="41"/>
      <c r="L3" s="42"/>
      <c r="M3" s="43"/>
      <c r="N3" s="41"/>
      <c r="O3" s="41"/>
      <c r="P3" s="41"/>
      <c r="Q3" s="41"/>
      <c r="R3" s="41"/>
      <c r="S3" s="41"/>
      <c r="T3" s="41"/>
      <c r="U3" s="41"/>
      <c r="V3" s="41"/>
    </row>
    <row r="4" spans="1:22" ht="36" hidden="1" customHeight="1">
      <c r="A4" s="8"/>
      <c r="B4" s="12"/>
      <c r="C4" s="13" t="str">
        <f t="shared" ref="C4:G4" si="0">C9</f>
        <v>Van (reálisnak tűnő) elképzelése</v>
      </c>
      <c r="D4" s="14" t="str">
        <f t="shared" si="0"/>
        <v>Irreálisnak tűnő elképzelés</v>
      </c>
      <c r="E4" s="14" t="str">
        <f t="shared" si="0"/>
        <v>Még nincs elképzelése</v>
      </c>
      <c r="F4" s="15" t="str">
        <f t="shared" si="0"/>
        <v>Támogató háttér hiánya</v>
      </c>
      <c r="G4" s="15" t="str">
        <f t="shared" si="0"/>
        <v>Gyenge tanulmányi teljesítmény</v>
      </c>
      <c r="H4" s="40"/>
      <c r="I4" s="40" t="s">
        <v>20</v>
      </c>
      <c r="J4" s="37" t="s">
        <v>21</v>
      </c>
      <c r="K4" s="37"/>
      <c r="L4" s="42"/>
      <c r="M4" s="43"/>
      <c r="N4" s="41"/>
      <c r="O4" s="41"/>
      <c r="P4" s="41"/>
      <c r="Q4" s="41"/>
      <c r="R4" s="41"/>
      <c r="S4" s="41"/>
      <c r="T4" s="41"/>
      <c r="U4" s="41"/>
      <c r="V4" s="41"/>
    </row>
    <row r="5" spans="1:22" ht="15.75" customHeight="1">
      <c r="A5" s="8"/>
      <c r="B5" s="16" t="s">
        <v>22</v>
      </c>
      <c r="C5" s="17">
        <f t="shared" ref="C5:G5" si="1">COUNTIF(C10:C49,"x")</f>
        <v>0</v>
      </c>
      <c r="D5" s="18">
        <f t="shared" si="1"/>
        <v>0</v>
      </c>
      <c r="E5" s="17">
        <f t="shared" si="1"/>
        <v>0</v>
      </c>
      <c r="F5" s="17">
        <f t="shared" si="1"/>
        <v>0</v>
      </c>
      <c r="G5" s="17">
        <f t="shared" si="1"/>
        <v>0</v>
      </c>
      <c r="H5" s="60" t="str">
        <f>" "&amp;K5&amp;":"</f>
        <v xml:space="preserve"> gimnázium:</v>
      </c>
      <c r="I5" s="61">
        <f>COUNTIF($H$10:$I$49,K5)</f>
        <v>0</v>
      </c>
      <c r="J5" s="44" t="e">
        <f>COUNTIF($H$10:$H$49,K5)/$M$5</f>
        <v>#DIV/0!</v>
      </c>
      <c r="K5" s="45" t="s">
        <v>23</v>
      </c>
      <c r="L5" s="46" t="s">
        <v>24</v>
      </c>
      <c r="M5" s="47">
        <f>COUNTA(B10:B49)</f>
        <v>0</v>
      </c>
      <c r="N5" s="41"/>
      <c r="O5" s="41"/>
      <c r="P5" s="41"/>
      <c r="Q5" s="41"/>
      <c r="R5" s="41"/>
      <c r="S5" s="41"/>
      <c r="T5" s="41"/>
      <c r="U5" s="41"/>
      <c r="V5" s="41"/>
    </row>
    <row r="6" spans="1:22" ht="15.75" customHeight="1">
      <c r="C6" s="25"/>
      <c r="D6" s="32" t="s">
        <v>48</v>
      </c>
      <c r="E6" s="33"/>
      <c r="F6" s="33"/>
      <c r="G6" s="34"/>
      <c r="H6" s="60" t="str">
        <f>" "&amp;K6&amp;":"</f>
        <v xml:space="preserve"> technikum/szakgimnázium:</v>
      </c>
      <c r="I6" s="61">
        <f>COUNTIF($H$10:$I$49,K6)</f>
        <v>0</v>
      </c>
      <c r="J6" s="44" t="e">
        <f>COUNTIF($H$10:$H$49,K6)/$M$5</f>
        <v>#DIV/0!</v>
      </c>
      <c r="K6" s="45" t="s">
        <v>25</v>
      </c>
      <c r="L6" s="42" t="s">
        <v>26</v>
      </c>
      <c r="M6" s="43">
        <f>MAX(P10:P49)</f>
        <v>0</v>
      </c>
      <c r="N6" s="41"/>
      <c r="O6" s="41"/>
      <c r="P6" s="41"/>
      <c r="Q6" s="41"/>
      <c r="R6" s="41"/>
      <c r="S6" s="41"/>
      <c r="T6" s="41"/>
      <c r="U6" s="41"/>
      <c r="V6" s="41"/>
    </row>
    <row r="7" spans="1:22" ht="15.75" customHeight="1">
      <c r="A7" s="27" t="s">
        <v>29</v>
      </c>
      <c r="C7" s="26"/>
      <c r="D7" s="35"/>
      <c r="E7" s="35"/>
      <c r="F7" s="35"/>
      <c r="G7" s="36"/>
      <c r="H7" s="60" t="str">
        <f>" "&amp;K7&amp;":"</f>
        <v xml:space="preserve"> szakképző iskola:</v>
      </c>
      <c r="I7" s="61">
        <f>COUNTIF($H$10:$I$49,K7)</f>
        <v>0</v>
      </c>
      <c r="J7" s="44" t="e">
        <f>COUNTIF($H$10:$H$49,K7)/$M$5</f>
        <v>#DIV/0!</v>
      </c>
      <c r="K7" s="45" t="s">
        <v>27</v>
      </c>
      <c r="L7" s="42" t="s">
        <v>28</v>
      </c>
      <c r="M7" s="43">
        <f>COUNTIF(P10:P49,0)</f>
        <v>0</v>
      </c>
      <c r="N7" s="48" t="e">
        <f>M7/M5</f>
        <v>#DIV/0!</v>
      </c>
      <c r="O7" s="41"/>
      <c r="P7" s="41"/>
      <c r="Q7" s="41"/>
      <c r="R7" s="41"/>
      <c r="S7" s="41"/>
      <c r="T7" s="41"/>
      <c r="U7" s="41"/>
      <c r="V7" s="41"/>
    </row>
    <row r="8" spans="1:22" ht="15.75" customHeight="1" thickBot="1">
      <c r="A8" s="28" t="s">
        <v>45</v>
      </c>
      <c r="B8" s="28"/>
      <c r="C8" s="28"/>
      <c r="D8" s="28"/>
      <c r="E8" s="20" t="s">
        <v>30</v>
      </c>
      <c r="F8" s="19"/>
      <c r="G8" s="21"/>
      <c r="H8" s="60" t="str">
        <f>" "&amp;K8&amp;":"</f>
        <v xml:space="preserve"> ?:</v>
      </c>
      <c r="I8" s="61">
        <f>COUNTIF($H$10:$I$49,K8)</f>
        <v>0</v>
      </c>
      <c r="J8" s="44" t="e">
        <f>COUNTIF($H$10:$H$49,K8)/$M$5</f>
        <v>#DIV/0!</v>
      </c>
      <c r="K8" s="45" t="s">
        <v>31</v>
      </c>
      <c r="L8" s="49" t="e">
        <f t="shared" ref="L8:P8" si="2">COUNTIF(L10:L49,"&gt;0")/$M$5</f>
        <v>#DIV/0!</v>
      </c>
      <c r="M8" s="49" t="e">
        <f t="shared" si="2"/>
        <v>#DIV/0!</v>
      </c>
      <c r="N8" s="49" t="e">
        <f t="shared" si="2"/>
        <v>#DIV/0!</v>
      </c>
      <c r="O8" s="49" t="e">
        <f t="shared" si="2"/>
        <v>#DIV/0!</v>
      </c>
      <c r="P8" s="49" t="e">
        <f t="shared" si="2"/>
        <v>#DIV/0!</v>
      </c>
      <c r="Q8" s="41"/>
      <c r="R8" s="41"/>
      <c r="S8" s="41"/>
      <c r="T8" s="41"/>
      <c r="U8" s="41"/>
      <c r="V8" s="41"/>
    </row>
    <row r="9" spans="1:22" ht="60" customHeight="1">
      <c r="A9" s="22"/>
      <c r="B9" s="23" t="s">
        <v>44</v>
      </c>
      <c r="C9" s="24" t="s">
        <v>32</v>
      </c>
      <c r="D9" s="24" t="s">
        <v>33</v>
      </c>
      <c r="E9" s="24" t="s">
        <v>34</v>
      </c>
      <c r="F9" s="24" t="s">
        <v>51</v>
      </c>
      <c r="G9" s="24" t="s">
        <v>35</v>
      </c>
      <c r="H9" s="58" t="s">
        <v>36</v>
      </c>
      <c r="I9" s="59"/>
      <c r="J9" s="50" t="s">
        <v>37</v>
      </c>
      <c r="K9" s="41"/>
      <c r="L9" s="38" t="s">
        <v>78</v>
      </c>
      <c r="M9" s="38" t="s">
        <v>79</v>
      </c>
      <c r="N9" s="38" t="s">
        <v>80</v>
      </c>
      <c r="O9" s="38" t="s">
        <v>81</v>
      </c>
      <c r="P9" s="51" t="s">
        <v>38</v>
      </c>
      <c r="Q9" s="41"/>
      <c r="R9" s="52" t="s">
        <v>39</v>
      </c>
      <c r="S9" s="52" t="s">
        <v>40</v>
      </c>
      <c r="T9" s="52" t="s">
        <v>41</v>
      </c>
      <c r="U9" s="41"/>
      <c r="V9" s="41"/>
    </row>
    <row r="10" spans="1:22" ht="15.75" customHeight="1">
      <c r="A10" s="68">
        <v>1</v>
      </c>
      <c r="B10" s="84"/>
      <c r="C10" s="71"/>
      <c r="D10" s="71"/>
      <c r="E10" s="71"/>
      <c r="F10" s="71"/>
      <c r="G10" s="71"/>
      <c r="H10" s="56"/>
      <c r="I10" s="85"/>
      <c r="J10" s="47" t="str">
        <f>IF(COUNTA(C10:G10)=0,"",SUM(L10:O10))</f>
        <v/>
      </c>
      <c r="K10" s="41"/>
      <c r="L10" s="43" t="str">
        <f>IF(B10="","",IF(D10="",0,3))</f>
        <v/>
      </c>
      <c r="M10" s="43" t="str">
        <f>IF(B10="","",IF(E10="",0,2))</f>
        <v/>
      </c>
      <c r="N10" s="43" t="str">
        <f>IF(B10="","",IF(F10="",0,1))</f>
        <v/>
      </c>
      <c r="O10" s="43" t="str">
        <f>IF(B10="","",IF(G10="",0,1))</f>
        <v/>
      </c>
      <c r="P10" s="47" t="str">
        <f>IF(B10="","",SUM(L10:O10))</f>
        <v/>
      </c>
      <c r="Q10" s="41"/>
      <c r="R10" s="53">
        <v>7</v>
      </c>
      <c r="S10" s="53">
        <f t="shared" ref="S10:S17" si="3">COUNTIF($P$10:$P49,R10)</f>
        <v>0</v>
      </c>
      <c r="T10" s="54" t="e">
        <f t="shared" ref="T10:T17" si="4">S10/$M$5</f>
        <v>#DIV/0!</v>
      </c>
      <c r="U10" s="41"/>
      <c r="V10" s="41" t="s">
        <v>42</v>
      </c>
    </row>
    <row r="11" spans="1:22" ht="15.75" customHeight="1">
      <c r="A11" s="68">
        <f t="shared" ref="A11:A49" si="5">A10+1</f>
        <v>2</v>
      </c>
      <c r="B11" s="84"/>
      <c r="C11" s="71"/>
      <c r="D11" s="71"/>
      <c r="E11" s="72"/>
      <c r="F11" s="72"/>
      <c r="G11" s="72"/>
      <c r="H11" s="57"/>
      <c r="I11" s="85"/>
      <c r="J11" s="47" t="str">
        <f>IF(COUNTA(C11:G11)=0,"",SUM(L11:O11))</f>
        <v/>
      </c>
      <c r="K11" s="41"/>
      <c r="L11" s="43" t="str">
        <f>IF(B11="","",IF(D11="",0,3))</f>
        <v/>
      </c>
      <c r="M11" s="43" t="str">
        <f>IF(B11="","",IF(E11="",0,2))</f>
        <v/>
      </c>
      <c r="N11" s="43" t="str">
        <f>IF(B11="","",IF(F11="",0,1))</f>
        <v/>
      </c>
      <c r="O11" s="43" t="str">
        <f>IF(B11="","",IF(G11="",0,1))</f>
        <v/>
      </c>
      <c r="P11" s="47" t="str">
        <f>IF(B11="","",SUM(L11:O11))</f>
        <v/>
      </c>
      <c r="Q11" s="41"/>
      <c r="R11" s="53">
        <v>6</v>
      </c>
      <c r="S11" s="53">
        <f t="shared" si="3"/>
        <v>0</v>
      </c>
      <c r="T11" s="54" t="e">
        <f t="shared" si="4"/>
        <v>#DIV/0!</v>
      </c>
      <c r="U11" s="41"/>
      <c r="V11" s="41"/>
    </row>
    <row r="12" spans="1:22" ht="15.75" customHeight="1">
      <c r="A12" s="68">
        <f t="shared" si="5"/>
        <v>3</v>
      </c>
      <c r="B12" s="84"/>
      <c r="C12" s="71"/>
      <c r="D12" s="72"/>
      <c r="E12" s="71"/>
      <c r="F12" s="71"/>
      <c r="G12" s="71"/>
      <c r="H12" s="56"/>
      <c r="I12" s="85"/>
      <c r="J12" s="47" t="str">
        <f>IF(COUNTA(C12:G12)=0,"",SUM(L12:O12))</f>
        <v/>
      </c>
      <c r="K12" s="41"/>
      <c r="L12" s="43" t="str">
        <f>IF(B12="","",IF(D12="",0,3))</f>
        <v/>
      </c>
      <c r="M12" s="43" t="str">
        <f>IF(B12="","",IF(E12="",0,2))</f>
        <v/>
      </c>
      <c r="N12" s="43" t="str">
        <f>IF(B12="","",IF(F12="",0,1))</f>
        <v/>
      </c>
      <c r="O12" s="43" t="str">
        <f>IF(B12="","",IF(G12="",0,1))</f>
        <v/>
      </c>
      <c r="P12" s="47" t="str">
        <f>IF(B12="","",SUM(L12:O12))</f>
        <v/>
      </c>
      <c r="Q12" s="41"/>
      <c r="R12" s="53">
        <v>5</v>
      </c>
      <c r="S12" s="53">
        <f t="shared" si="3"/>
        <v>0</v>
      </c>
      <c r="T12" s="54" t="e">
        <f t="shared" si="4"/>
        <v>#DIV/0!</v>
      </c>
      <c r="U12" s="41"/>
      <c r="V12" s="41"/>
    </row>
    <row r="13" spans="1:22" ht="15.75" customHeight="1">
      <c r="A13" s="68">
        <f t="shared" si="5"/>
        <v>4</v>
      </c>
      <c r="B13" s="84"/>
      <c r="C13" s="72"/>
      <c r="D13" s="72"/>
      <c r="E13" s="71"/>
      <c r="F13" s="72"/>
      <c r="G13" s="71"/>
      <c r="H13" s="56"/>
      <c r="I13" s="85"/>
      <c r="J13" s="47" t="str">
        <f>IF(COUNTA(C13:G13)=0,"",SUM(L13:O13))</f>
        <v/>
      </c>
      <c r="K13" s="41"/>
      <c r="L13" s="43" t="str">
        <f>IF(B13="","",IF(D13="",0,3))</f>
        <v/>
      </c>
      <c r="M13" s="43" t="str">
        <f>IF(B13="","",IF(E13="",0,2))</f>
        <v/>
      </c>
      <c r="N13" s="43" t="str">
        <f>IF(B13="","",IF(F13="",0,1))</f>
        <v/>
      </c>
      <c r="O13" s="43" t="str">
        <f>IF(B13="","",IF(G13="",0,1))</f>
        <v/>
      </c>
      <c r="P13" s="47" t="str">
        <f>IF(B13="","",SUM(L13:O13))</f>
        <v/>
      </c>
      <c r="Q13" s="41"/>
      <c r="R13" s="53">
        <v>4</v>
      </c>
      <c r="S13" s="53">
        <f t="shared" si="3"/>
        <v>0</v>
      </c>
      <c r="T13" s="54" t="e">
        <f t="shared" si="4"/>
        <v>#DIV/0!</v>
      </c>
      <c r="U13" s="41"/>
      <c r="V13" s="41"/>
    </row>
    <row r="14" spans="1:22" ht="15.75" customHeight="1">
      <c r="A14" s="68">
        <f t="shared" si="5"/>
        <v>5</v>
      </c>
      <c r="B14" s="84"/>
      <c r="C14" s="72"/>
      <c r="D14" s="72"/>
      <c r="E14" s="72"/>
      <c r="F14" s="71"/>
      <c r="G14" s="72"/>
      <c r="H14" s="56"/>
      <c r="I14" s="85"/>
      <c r="J14" s="47" t="str">
        <f>IF(COUNTA(C14:G14)=0,"",SUM(L14:O14))</f>
        <v/>
      </c>
      <c r="K14" s="41"/>
      <c r="L14" s="43" t="str">
        <f>IF(B14="","",IF(D14="",0,3))</f>
        <v/>
      </c>
      <c r="M14" s="43" t="str">
        <f>IF(B14="","",IF(E14="",0,2))</f>
        <v/>
      </c>
      <c r="N14" s="43" t="str">
        <f>IF(B14="","",IF(F14="",0,1))</f>
        <v/>
      </c>
      <c r="O14" s="43" t="str">
        <f>IF(B14="","",IF(G14="",0,1))</f>
        <v/>
      </c>
      <c r="P14" s="47" t="str">
        <f>IF(B14="","",SUM(L14:O14))</f>
        <v/>
      </c>
      <c r="Q14" s="41"/>
      <c r="R14" s="53">
        <v>3</v>
      </c>
      <c r="S14" s="53">
        <f t="shared" si="3"/>
        <v>0</v>
      </c>
      <c r="T14" s="54" t="e">
        <f t="shared" si="4"/>
        <v>#DIV/0!</v>
      </c>
      <c r="U14" s="41"/>
      <c r="V14" s="41"/>
    </row>
    <row r="15" spans="1:22" ht="15.75" customHeight="1">
      <c r="A15" s="68">
        <f t="shared" si="5"/>
        <v>6</v>
      </c>
      <c r="B15" s="84"/>
      <c r="C15" s="72"/>
      <c r="D15" s="72"/>
      <c r="E15" s="72"/>
      <c r="F15" s="71"/>
      <c r="G15" s="71"/>
      <c r="H15" s="56"/>
      <c r="I15" s="85"/>
      <c r="J15" s="47" t="str">
        <f>IF(COUNTA(C15:G15)=0,"",SUM(L15:O15))</f>
        <v/>
      </c>
      <c r="K15" s="41"/>
      <c r="L15" s="43" t="str">
        <f>IF(B15="","",IF(D15="",0,3))</f>
        <v/>
      </c>
      <c r="M15" s="43" t="str">
        <f>IF(B15="","",IF(E15="",0,2))</f>
        <v/>
      </c>
      <c r="N15" s="43" t="str">
        <f>IF(B15="","",IF(F15="",0,1))</f>
        <v/>
      </c>
      <c r="O15" s="43" t="str">
        <f>IF(B15="","",IF(G15="",0,1))</f>
        <v/>
      </c>
      <c r="P15" s="47" t="str">
        <f>IF(B15="","",SUM(L15:O15))</f>
        <v/>
      </c>
      <c r="Q15" s="41"/>
      <c r="R15" s="53">
        <v>2</v>
      </c>
      <c r="S15" s="53">
        <f t="shared" si="3"/>
        <v>0</v>
      </c>
      <c r="T15" s="54" t="e">
        <f t="shared" si="4"/>
        <v>#DIV/0!</v>
      </c>
      <c r="U15" s="41"/>
      <c r="V15" s="41"/>
    </row>
    <row r="16" spans="1:22" ht="15.75" customHeight="1">
      <c r="A16" s="68">
        <f t="shared" si="5"/>
        <v>7</v>
      </c>
      <c r="B16" s="84"/>
      <c r="C16" s="72"/>
      <c r="D16" s="72"/>
      <c r="E16" s="72"/>
      <c r="F16" s="71"/>
      <c r="G16" s="72"/>
      <c r="H16" s="56"/>
      <c r="I16" s="85"/>
      <c r="J16" s="47" t="str">
        <f>IF(COUNTA(C16:G16)=0,"",SUM(L16:O16))</f>
        <v/>
      </c>
      <c r="K16" s="41"/>
      <c r="L16" s="43" t="str">
        <f>IF(B16="","",IF(D16="",0,3))</f>
        <v/>
      </c>
      <c r="M16" s="43" t="str">
        <f>IF(B16="","",IF(E16="",0,2))</f>
        <v/>
      </c>
      <c r="N16" s="43" t="str">
        <f>IF(B16="","",IF(F16="",0,1))</f>
        <v/>
      </c>
      <c r="O16" s="43" t="str">
        <f>IF(B16="","",IF(G16="",0,1))</f>
        <v/>
      </c>
      <c r="P16" s="47" t="str">
        <f>IF(B16="","",SUM(L16:O16))</f>
        <v/>
      </c>
      <c r="Q16" s="41"/>
      <c r="R16" s="53">
        <v>1</v>
      </c>
      <c r="S16" s="53">
        <f t="shared" si="3"/>
        <v>0</v>
      </c>
      <c r="T16" s="54" t="e">
        <f t="shared" si="4"/>
        <v>#DIV/0!</v>
      </c>
      <c r="U16" s="41"/>
      <c r="V16" s="41"/>
    </row>
    <row r="17" spans="1:22" ht="15.75" customHeight="1">
      <c r="A17" s="68">
        <f t="shared" si="5"/>
        <v>8</v>
      </c>
      <c r="B17" s="84"/>
      <c r="C17" s="72"/>
      <c r="D17" s="72"/>
      <c r="E17" s="71"/>
      <c r="F17" s="71"/>
      <c r="G17" s="72"/>
      <c r="H17" s="56"/>
      <c r="I17" s="85"/>
      <c r="J17" s="47" t="str">
        <f>IF(COUNTA(C17:G17)=0,"",SUM(L17:O17))</f>
        <v/>
      </c>
      <c r="K17" s="41"/>
      <c r="L17" s="43" t="str">
        <f>IF(B17="","",IF(D17="",0,3))</f>
        <v/>
      </c>
      <c r="M17" s="43" t="str">
        <f>IF(B17="","",IF(E17="",0,2))</f>
        <v/>
      </c>
      <c r="N17" s="43" t="str">
        <f>IF(B17="","",IF(F17="",0,1))</f>
        <v/>
      </c>
      <c r="O17" s="43" t="str">
        <f>IF(B17="","",IF(G17="",0,1))</f>
        <v/>
      </c>
      <c r="P17" s="47" t="str">
        <f>IF(B17="","",SUM(L17:O17))</f>
        <v/>
      </c>
      <c r="Q17" s="41"/>
      <c r="R17" s="53">
        <v>0</v>
      </c>
      <c r="S17" s="53">
        <f t="shared" si="3"/>
        <v>0</v>
      </c>
      <c r="T17" s="54" t="e">
        <f t="shared" si="4"/>
        <v>#DIV/0!</v>
      </c>
      <c r="U17" s="41"/>
      <c r="V17" s="41"/>
    </row>
    <row r="18" spans="1:22" ht="15.75" customHeight="1">
      <c r="A18" s="68">
        <f t="shared" si="5"/>
        <v>9</v>
      </c>
      <c r="B18" s="84"/>
      <c r="C18" s="72"/>
      <c r="D18" s="72"/>
      <c r="E18" s="72"/>
      <c r="F18" s="72"/>
      <c r="G18" s="72"/>
      <c r="H18" s="56"/>
      <c r="I18" s="85"/>
      <c r="J18" s="47" t="str">
        <f>IF(COUNTA(C18:G18)=0,"",SUM(L18:O18))</f>
        <v/>
      </c>
      <c r="K18" s="41"/>
      <c r="L18" s="43" t="str">
        <f>IF(B18="","",IF(D18="",0,3))</f>
        <v/>
      </c>
      <c r="M18" s="43" t="str">
        <f>IF(B18="","",IF(E18="",0,2))</f>
        <v/>
      </c>
      <c r="N18" s="43" t="str">
        <f>IF(B18="","",IF(F18="",0,1))</f>
        <v/>
      </c>
      <c r="O18" s="43" t="str">
        <f>IF(B18="","",IF(G18="",0,1))</f>
        <v/>
      </c>
      <c r="P18" s="47" t="str">
        <f>IF(B18="","",SUM(L18:O18))</f>
        <v/>
      </c>
      <c r="Q18" s="41"/>
      <c r="R18" s="41"/>
      <c r="S18" s="41"/>
      <c r="T18" s="41"/>
      <c r="U18" s="41"/>
      <c r="V18" s="41"/>
    </row>
    <row r="19" spans="1:22" ht="15.75" customHeight="1">
      <c r="A19" s="68">
        <f t="shared" si="5"/>
        <v>10</v>
      </c>
      <c r="B19" s="84"/>
      <c r="C19" s="72"/>
      <c r="D19" s="72"/>
      <c r="E19" s="72"/>
      <c r="F19" s="72"/>
      <c r="G19" s="72"/>
      <c r="H19" s="56"/>
      <c r="I19" s="85"/>
      <c r="J19" s="47" t="str">
        <f>IF(COUNTA(C19:G19)=0,"",SUM(L19:O19))</f>
        <v/>
      </c>
      <c r="K19" s="41"/>
      <c r="L19" s="43" t="str">
        <f>IF(B19="","",IF(D19="",0,3))</f>
        <v/>
      </c>
      <c r="M19" s="43" t="str">
        <f>IF(B19="","",IF(E19="",0,2))</f>
        <v/>
      </c>
      <c r="N19" s="43" t="str">
        <f>IF(B19="","",IF(F19="",0,1))</f>
        <v/>
      </c>
      <c r="O19" s="43" t="str">
        <f>IF(B19="","",IF(G19="",0,1))</f>
        <v/>
      </c>
      <c r="P19" s="47" t="str">
        <f>IF(B19="","",SUM(L19:O19))</f>
        <v/>
      </c>
      <c r="Q19" s="41"/>
      <c r="R19" s="41"/>
      <c r="S19" s="41" t="s">
        <v>53</v>
      </c>
      <c r="T19" s="41"/>
      <c r="U19" s="41"/>
      <c r="V19" s="41"/>
    </row>
    <row r="20" spans="1:22" ht="15.75" customHeight="1">
      <c r="A20" s="68">
        <f t="shared" si="5"/>
        <v>11</v>
      </c>
      <c r="B20" s="84"/>
      <c r="C20" s="72"/>
      <c r="D20" s="72"/>
      <c r="E20" s="72"/>
      <c r="F20" s="72"/>
      <c r="G20" s="72"/>
      <c r="H20" s="57"/>
      <c r="I20" s="85"/>
      <c r="J20" s="47" t="str">
        <f>IF(COUNTA(C20:G20)=0,"",SUM(L20:O20))</f>
        <v/>
      </c>
      <c r="K20" s="41"/>
      <c r="L20" s="43" t="str">
        <f>IF(B20="","",IF(D20="",0,3))</f>
        <v/>
      </c>
      <c r="M20" s="43" t="str">
        <f>IF(B20="","",IF(E20="",0,2))</f>
        <v/>
      </c>
      <c r="N20" s="43" t="str">
        <f>IF(B20="","",IF(F20="",0,1))</f>
        <v/>
      </c>
      <c r="O20" s="43" t="str">
        <f>IF(B20="","",IF(G20="",0,1))</f>
        <v/>
      </c>
      <c r="P20" s="47" t="str">
        <f>IF(B20="","",SUM(L20:O20))</f>
        <v/>
      </c>
      <c r="Q20" s="41"/>
      <c r="R20" s="41" t="s">
        <v>59</v>
      </c>
      <c r="S20" s="41" t="s">
        <v>49</v>
      </c>
      <c r="T20" s="41" t="s">
        <v>50</v>
      </c>
      <c r="U20" s="41" t="s">
        <v>51</v>
      </c>
      <c r="V20" s="41" t="s">
        <v>52</v>
      </c>
    </row>
    <row r="21" spans="1:22" ht="15.75" customHeight="1">
      <c r="A21" s="68">
        <f t="shared" si="5"/>
        <v>12</v>
      </c>
      <c r="B21" s="84"/>
      <c r="C21" s="72"/>
      <c r="D21" s="72"/>
      <c r="E21" s="72"/>
      <c r="F21" s="72"/>
      <c r="G21" s="72"/>
      <c r="H21" s="57"/>
      <c r="I21" s="85"/>
      <c r="J21" s="47" t="str">
        <f>IF(COUNTA(C21:G21)=0,"",SUM(L21:O21))</f>
        <v/>
      </c>
      <c r="K21" s="41"/>
      <c r="L21" s="43" t="str">
        <f>IF(B21="","",IF(D21="",0,3))</f>
        <v/>
      </c>
      <c r="M21" s="43" t="str">
        <f>IF(B21="","",IF(E21="",0,2))</f>
        <v/>
      </c>
      <c r="N21" s="43" t="str">
        <f>IF(B21="","",IF(F21="",0,1))</f>
        <v/>
      </c>
      <c r="O21" s="43" t="str">
        <f>IF(B21="","",IF(G21="",0,1))</f>
        <v/>
      </c>
      <c r="P21" s="47" t="str">
        <f>IF(B21="","",SUM(L21:O21))</f>
        <v/>
      </c>
      <c r="Q21" s="41"/>
      <c r="R21" s="41">
        <f>COUNTIF(C10:C49,"x")</f>
        <v>0</v>
      </c>
      <c r="S21" s="41" t="e">
        <f>L8*$M$5</f>
        <v>#DIV/0!</v>
      </c>
      <c r="T21" s="41" t="e">
        <f t="shared" ref="T21:V21" si="6">M8*$M$5</f>
        <v>#DIV/0!</v>
      </c>
      <c r="U21" s="41" t="e">
        <f t="shared" si="6"/>
        <v>#DIV/0!</v>
      </c>
      <c r="V21" s="41" t="e">
        <f t="shared" si="6"/>
        <v>#DIV/0!</v>
      </c>
    </row>
    <row r="22" spans="1:22" ht="15.75" customHeight="1">
      <c r="A22" s="68">
        <f t="shared" si="5"/>
        <v>13</v>
      </c>
      <c r="B22" s="84"/>
      <c r="C22" s="72"/>
      <c r="D22" s="72"/>
      <c r="E22" s="72"/>
      <c r="F22" s="72"/>
      <c r="G22" s="72"/>
      <c r="H22" s="57"/>
      <c r="I22" s="85"/>
      <c r="J22" s="47" t="str">
        <f>IF(COUNTA(C22:G22)=0,"",SUM(L22:O22))</f>
        <v/>
      </c>
      <c r="K22" s="41"/>
      <c r="L22" s="43" t="str">
        <f>IF(B22="","",IF(D22="",0,3))</f>
        <v/>
      </c>
      <c r="M22" s="43" t="str">
        <f>IF(B22="","",IF(E22="",0,2))</f>
        <v/>
      </c>
      <c r="N22" s="43" t="str">
        <f>IF(B22="","",IF(F22="",0,1))</f>
        <v/>
      </c>
      <c r="O22" s="43" t="str">
        <f>IF(B22="","",IF(G22="",0,1))</f>
        <v/>
      </c>
      <c r="P22" s="47" t="str">
        <f>IF(B22="","",SUM(L22:O22))</f>
        <v/>
      </c>
      <c r="Q22" s="41"/>
      <c r="R22" s="41" t="s">
        <v>54</v>
      </c>
      <c r="S22" s="41"/>
      <c r="T22" s="41"/>
      <c r="U22" s="41"/>
      <c r="V22" s="41"/>
    </row>
    <row r="23" spans="1:22" ht="15.75" customHeight="1">
      <c r="A23" s="68">
        <f t="shared" si="5"/>
        <v>14</v>
      </c>
      <c r="B23" s="84"/>
      <c r="C23" s="72"/>
      <c r="D23" s="72"/>
      <c r="E23" s="72"/>
      <c r="F23" s="72"/>
      <c r="G23" s="72"/>
      <c r="H23" s="57"/>
      <c r="I23" s="85"/>
      <c r="J23" s="47" t="str">
        <f>IF(COUNTA(C23:G23)=0,"",SUM(L23:O23))</f>
        <v/>
      </c>
      <c r="K23" s="41"/>
      <c r="L23" s="43" t="str">
        <f>IF(B23="","",IF(D23="",0,3))</f>
        <v/>
      </c>
      <c r="M23" s="43" t="str">
        <f>IF(B23="","",IF(E23="",0,2))</f>
        <v/>
      </c>
      <c r="N23" s="43" t="str">
        <f>IF(B23="","",IF(F23="",0,1))</f>
        <v/>
      </c>
      <c r="O23" s="43" t="str">
        <f>IF(B23="","",IF(G23="",0,1))</f>
        <v/>
      </c>
      <c r="P23" s="47" t="str">
        <f>IF(B23="","",SUM(L23:O23))</f>
        <v/>
      </c>
      <c r="Q23" s="41"/>
      <c r="R23" s="41" t="s">
        <v>55</v>
      </c>
      <c r="S23" s="41" t="s">
        <v>58</v>
      </c>
      <c r="T23" s="41" t="s">
        <v>56</v>
      </c>
      <c r="U23" s="41" t="s">
        <v>57</v>
      </c>
      <c r="V23" s="41" t="s">
        <v>83</v>
      </c>
    </row>
    <row r="24" spans="1:22" ht="15.75" customHeight="1">
      <c r="A24" s="68">
        <f t="shared" si="5"/>
        <v>15</v>
      </c>
      <c r="B24" s="84"/>
      <c r="C24" s="72"/>
      <c r="D24" s="72"/>
      <c r="E24" s="72"/>
      <c r="F24" s="72"/>
      <c r="G24" s="72"/>
      <c r="H24" s="57"/>
      <c r="I24" s="85"/>
      <c r="J24" s="47" t="str">
        <f>IF(COUNTA(C24:G24)=0,"",SUM(L24:O24))</f>
        <v/>
      </c>
      <c r="K24" s="41"/>
      <c r="L24" s="43" t="str">
        <f>IF(B24="","",IF(D24="",0,3))</f>
        <v/>
      </c>
      <c r="M24" s="43" t="str">
        <f>IF(B24="","",IF(E24="",0,2))</f>
        <v/>
      </c>
      <c r="N24" s="43" t="str">
        <f>IF(B24="","",IF(F24="",0,1))</f>
        <v/>
      </c>
      <c r="O24" s="43" t="str">
        <f>IF(B24="","",IF(G24="",0,1))</f>
        <v/>
      </c>
      <c r="P24" s="47" t="str">
        <f>IF(B24="","",SUM(L24:O24))</f>
        <v/>
      </c>
      <c r="Q24" s="41"/>
      <c r="R24" s="55" t="e">
        <f>J5*$M$5</f>
        <v>#DIV/0!</v>
      </c>
      <c r="S24" s="55" t="e">
        <f>J6*$M$5</f>
        <v>#DIV/0!</v>
      </c>
      <c r="T24" s="55" t="e">
        <f>J7*$M$5</f>
        <v>#DIV/0!</v>
      </c>
      <c r="U24" s="55" t="e">
        <f>J8*$M$5</f>
        <v>#DIV/0!</v>
      </c>
      <c r="V24" s="41" t="e">
        <f>IF(M5-SUM(R24:U24)=0,"",M5-SUM(R24:U24))</f>
        <v>#DIV/0!</v>
      </c>
    </row>
    <row r="25" spans="1:22" ht="15.75" customHeight="1">
      <c r="A25" s="68">
        <f t="shared" si="5"/>
        <v>16</v>
      </c>
      <c r="B25" s="84"/>
      <c r="C25" s="72"/>
      <c r="D25" s="72"/>
      <c r="E25" s="72"/>
      <c r="F25" s="72"/>
      <c r="G25" s="72"/>
      <c r="H25" s="57"/>
      <c r="I25" s="85"/>
      <c r="J25" s="47" t="str">
        <f>IF(COUNTA(C25:G25)=0,"",SUM(L25:O25))</f>
        <v/>
      </c>
      <c r="K25" s="41"/>
      <c r="L25" s="43" t="str">
        <f>IF(B25="","",IF(D25="",0,3))</f>
        <v/>
      </c>
      <c r="M25" s="43" t="str">
        <f>IF(B25="","",IF(E25="",0,2))</f>
        <v/>
      </c>
      <c r="N25" s="43" t="str">
        <f>IF(B25="","",IF(F25="",0,1))</f>
        <v/>
      </c>
      <c r="O25" s="43" t="str">
        <f>IF(B25="","",IF(G25="",0,1))</f>
        <v/>
      </c>
      <c r="P25" s="47" t="str">
        <f>IF(B25="","",SUM(L25:O25))</f>
        <v/>
      </c>
      <c r="Q25" s="41"/>
      <c r="R25" s="41"/>
      <c r="S25" s="41"/>
      <c r="T25" s="41"/>
      <c r="U25" s="41"/>
      <c r="V25" s="41"/>
    </row>
    <row r="26" spans="1:22" ht="15.75" customHeight="1">
      <c r="A26" s="68">
        <f t="shared" si="5"/>
        <v>17</v>
      </c>
      <c r="B26" s="84"/>
      <c r="C26" s="72"/>
      <c r="D26" s="72"/>
      <c r="E26" s="72"/>
      <c r="F26" s="72"/>
      <c r="G26" s="72"/>
      <c r="H26" s="57"/>
      <c r="I26" s="85"/>
      <c r="J26" s="47" t="str">
        <f>IF(COUNTA(C26:G26)=0,"",SUM(L26:O26))</f>
        <v/>
      </c>
      <c r="K26" s="41"/>
      <c r="L26" s="43" t="str">
        <f>IF(B26="","",IF(D26="",0,3))</f>
        <v/>
      </c>
      <c r="M26" s="43" t="str">
        <f>IF(B26="","",IF(E26="",0,2))</f>
        <v/>
      </c>
      <c r="N26" s="43" t="str">
        <f>IF(B26="","",IF(F26="",0,1))</f>
        <v/>
      </c>
      <c r="O26" s="43" t="str">
        <f>IF(B26="","",IF(G26="",0,1))</f>
        <v/>
      </c>
      <c r="P26" s="47" t="str">
        <f>IF(B26="","",SUM(L26:O26))</f>
        <v/>
      </c>
      <c r="Q26" s="41"/>
      <c r="R26" s="41"/>
      <c r="S26" s="41"/>
      <c r="T26" s="41"/>
      <c r="U26" s="41"/>
      <c r="V26" s="41"/>
    </row>
    <row r="27" spans="1:22" ht="15.75" customHeight="1">
      <c r="A27" s="68">
        <f t="shared" si="5"/>
        <v>18</v>
      </c>
      <c r="B27" s="84"/>
      <c r="C27" s="72"/>
      <c r="D27" s="72"/>
      <c r="E27" s="72"/>
      <c r="F27" s="72"/>
      <c r="G27" s="72"/>
      <c r="H27" s="57"/>
      <c r="I27" s="85"/>
      <c r="J27" s="47" t="str">
        <f>IF(COUNTA(C27:G27)=0,"",SUM(L27:O27))</f>
        <v/>
      </c>
      <c r="K27" s="41"/>
      <c r="L27" s="43" t="str">
        <f>IF(B27="","",IF(D27="",0,3))</f>
        <v/>
      </c>
      <c r="M27" s="43" t="str">
        <f>IF(B27="","",IF(E27="",0,2))</f>
        <v/>
      </c>
      <c r="N27" s="43" t="str">
        <f>IF(B27="","",IF(F27="",0,1))</f>
        <v/>
      </c>
      <c r="O27" s="43" t="str">
        <f>IF(B27="","",IF(G27="",0,1))</f>
        <v/>
      </c>
      <c r="P27" s="47" t="str">
        <f>IF(B27="","",SUM(L27:O27))</f>
        <v/>
      </c>
      <c r="Q27" s="41"/>
      <c r="R27" s="41"/>
      <c r="S27" s="41"/>
      <c r="T27" s="41"/>
      <c r="U27" s="41"/>
      <c r="V27" s="41"/>
    </row>
    <row r="28" spans="1:22" ht="15.75" customHeight="1">
      <c r="A28" s="68">
        <f t="shared" si="5"/>
        <v>19</v>
      </c>
      <c r="B28" s="84"/>
      <c r="C28" s="72"/>
      <c r="D28" s="72"/>
      <c r="E28" s="72"/>
      <c r="F28" s="72"/>
      <c r="G28" s="72"/>
      <c r="H28" s="57"/>
      <c r="I28" s="85"/>
      <c r="J28" s="47" t="str">
        <f>IF(COUNTA(C28:G28)=0,"",SUM(L28:O28))</f>
        <v/>
      </c>
      <c r="K28" s="41"/>
      <c r="L28" s="43" t="str">
        <f>IF(B28="","",IF(D28="",0,3))</f>
        <v/>
      </c>
      <c r="M28" s="43" t="str">
        <f>IF(B28="","",IF(E28="",0,2))</f>
        <v/>
      </c>
      <c r="N28" s="43" t="str">
        <f>IF(B28="","",IF(F28="",0,1))</f>
        <v/>
      </c>
      <c r="O28" s="43" t="str">
        <f>IF(B28="","",IF(G28="",0,1))</f>
        <v/>
      </c>
      <c r="P28" s="47" t="str">
        <f>IF(B28="","",SUM(L28:O28))</f>
        <v/>
      </c>
      <c r="Q28" s="41"/>
      <c r="R28" s="41"/>
      <c r="S28" s="41"/>
      <c r="T28" s="41"/>
      <c r="U28" s="41"/>
      <c r="V28" s="41"/>
    </row>
    <row r="29" spans="1:22" ht="15.75" customHeight="1">
      <c r="A29" s="68">
        <f t="shared" si="5"/>
        <v>20</v>
      </c>
      <c r="B29" s="84"/>
      <c r="C29" s="72"/>
      <c r="D29" s="72"/>
      <c r="E29" s="72"/>
      <c r="F29" s="72"/>
      <c r="G29" s="72"/>
      <c r="H29" s="57"/>
      <c r="I29" s="85"/>
      <c r="J29" s="47" t="str">
        <f>IF(COUNTA(C29:G29)=0,"",SUM(L29:O29))</f>
        <v/>
      </c>
      <c r="K29" s="41"/>
      <c r="L29" s="43" t="str">
        <f>IF(B29="","",IF(D29="",0,3))</f>
        <v/>
      </c>
      <c r="M29" s="43" t="str">
        <f>IF(B29="","",IF(E29="",0,2))</f>
        <v/>
      </c>
      <c r="N29" s="43" t="str">
        <f>IF(B29="","",IF(F29="",0,1))</f>
        <v/>
      </c>
      <c r="O29" s="43" t="str">
        <f>IF(B29="","",IF(G29="",0,1))</f>
        <v/>
      </c>
      <c r="P29" s="47" t="str">
        <f>IF(B29="","",SUM(L29:O29))</f>
        <v/>
      </c>
      <c r="Q29" s="41"/>
      <c r="R29" s="41"/>
      <c r="S29" s="41"/>
      <c r="T29" s="41"/>
      <c r="U29" s="41"/>
      <c r="V29" s="41"/>
    </row>
    <row r="30" spans="1:22" ht="15.75" customHeight="1">
      <c r="A30" s="68">
        <f t="shared" si="5"/>
        <v>21</v>
      </c>
      <c r="B30" s="84"/>
      <c r="C30" s="72"/>
      <c r="D30" s="72"/>
      <c r="E30" s="72"/>
      <c r="F30" s="72"/>
      <c r="G30" s="72"/>
      <c r="H30" s="57"/>
      <c r="I30" s="85"/>
      <c r="J30" s="47" t="str">
        <f>IF(COUNTA(C30:G30)=0,"",SUM(L30:O30))</f>
        <v/>
      </c>
      <c r="K30" s="41"/>
      <c r="L30" s="43" t="str">
        <f>IF(B30="","",IF(D30="",0,3))</f>
        <v/>
      </c>
      <c r="M30" s="43" t="str">
        <f>IF(B30="","",IF(E30="",0,2))</f>
        <v/>
      </c>
      <c r="N30" s="43" t="str">
        <f>IF(B30="","",IF(F30="",0,1))</f>
        <v/>
      </c>
      <c r="O30" s="43" t="str">
        <f>IF(B30="","",IF(G30="",0,1))</f>
        <v/>
      </c>
      <c r="P30" s="47" t="str">
        <f>IF(B30="","",SUM(L30:O30))</f>
        <v/>
      </c>
      <c r="Q30" s="41"/>
      <c r="R30" s="41"/>
      <c r="S30" s="41"/>
      <c r="T30" s="41"/>
      <c r="U30" s="41"/>
      <c r="V30" s="41"/>
    </row>
    <row r="31" spans="1:22" ht="15.75" customHeight="1">
      <c r="A31" s="68">
        <f t="shared" si="5"/>
        <v>22</v>
      </c>
      <c r="B31" s="84"/>
      <c r="C31" s="72"/>
      <c r="D31" s="72"/>
      <c r="E31" s="72"/>
      <c r="F31" s="72"/>
      <c r="G31" s="72"/>
      <c r="H31" s="57"/>
      <c r="I31" s="85"/>
      <c r="J31" s="47" t="str">
        <f>IF(COUNTA(C31:G31)=0,"",SUM(L31:O31))</f>
        <v/>
      </c>
      <c r="K31" s="41"/>
      <c r="L31" s="43" t="str">
        <f>IF(B31="","",IF(D31="",0,3))</f>
        <v/>
      </c>
      <c r="M31" s="43" t="str">
        <f>IF(B31="","",IF(E31="",0,2))</f>
        <v/>
      </c>
      <c r="N31" s="43" t="str">
        <f>IF(B31="","",IF(F31="",0,1))</f>
        <v/>
      </c>
      <c r="O31" s="43" t="str">
        <f>IF(B31="","",IF(G31="",0,1))</f>
        <v/>
      </c>
      <c r="P31" s="47" t="str">
        <f>IF(B31="","",SUM(L31:O31))</f>
        <v/>
      </c>
      <c r="Q31" s="41"/>
      <c r="R31" s="41"/>
      <c r="S31" s="41"/>
      <c r="T31" s="41"/>
      <c r="U31" s="41"/>
      <c r="V31" s="41"/>
    </row>
    <row r="32" spans="1:22" ht="15.75" customHeight="1">
      <c r="A32" s="68">
        <f t="shared" si="5"/>
        <v>23</v>
      </c>
      <c r="B32" s="84"/>
      <c r="C32" s="72"/>
      <c r="D32" s="72"/>
      <c r="E32" s="72"/>
      <c r="F32" s="72"/>
      <c r="G32" s="72"/>
      <c r="H32" s="73"/>
      <c r="I32" s="85"/>
      <c r="J32" s="47" t="str">
        <f>IF(COUNTA(C32:G32)=0,"",SUM(L32:O32))</f>
        <v/>
      </c>
      <c r="K32" s="41"/>
      <c r="L32" s="43" t="str">
        <f>IF(B32="","",IF(D32="",0,3))</f>
        <v/>
      </c>
      <c r="M32" s="43" t="str">
        <f>IF(B32="","",IF(E32="",0,2))</f>
        <v/>
      </c>
      <c r="N32" s="43" t="str">
        <f>IF(B32="","",IF(F32="",0,1))</f>
        <v/>
      </c>
      <c r="O32" s="43" t="str">
        <f>IF(B32="","",IF(G32="",0,1))</f>
        <v/>
      </c>
      <c r="P32" s="47" t="str">
        <f>IF(B32="","",SUM(L32:O32))</f>
        <v/>
      </c>
      <c r="Q32" s="41"/>
      <c r="R32" s="41"/>
      <c r="S32" s="41"/>
      <c r="T32" s="41"/>
      <c r="U32" s="41"/>
      <c r="V32" s="41"/>
    </row>
    <row r="33" spans="1:22" ht="15.75" customHeight="1">
      <c r="A33" s="68">
        <f t="shared" si="5"/>
        <v>24</v>
      </c>
      <c r="B33" s="84"/>
      <c r="C33" s="72"/>
      <c r="D33" s="72"/>
      <c r="E33" s="72"/>
      <c r="F33" s="72"/>
      <c r="G33" s="72"/>
      <c r="H33" s="73"/>
      <c r="I33" s="85"/>
      <c r="J33" s="47" t="str">
        <f>IF(COUNTA(C33:G33)=0,"",SUM(L33:O33))</f>
        <v/>
      </c>
      <c r="K33" s="41"/>
      <c r="L33" s="43" t="str">
        <f>IF(B33="","",IF(D33="",0,3))</f>
        <v/>
      </c>
      <c r="M33" s="43" t="str">
        <f>IF(B33="","",IF(E33="",0,2))</f>
        <v/>
      </c>
      <c r="N33" s="43" t="str">
        <f>IF(B33="","",IF(F33="",0,1))</f>
        <v/>
      </c>
      <c r="O33" s="43" t="str">
        <f>IF(B33="","",IF(G33="",0,1))</f>
        <v/>
      </c>
      <c r="P33" s="47" t="str">
        <f>IF(B33="","",SUM(L33:O33))</f>
        <v/>
      </c>
      <c r="Q33" s="41"/>
      <c r="R33" s="41"/>
      <c r="S33" s="41"/>
      <c r="T33" s="41"/>
      <c r="U33" s="41"/>
      <c r="V33" s="41"/>
    </row>
    <row r="34" spans="1:22" ht="15.75" customHeight="1">
      <c r="A34" s="68">
        <f t="shared" si="5"/>
        <v>25</v>
      </c>
      <c r="B34" s="84"/>
      <c r="C34" s="72"/>
      <c r="D34" s="72"/>
      <c r="E34" s="72"/>
      <c r="F34" s="72"/>
      <c r="G34" s="72"/>
      <c r="H34" s="73"/>
      <c r="I34" s="85"/>
      <c r="J34" s="47" t="str">
        <f>IF(COUNTA(C34:G34)=0,"",SUM(L34:O34))</f>
        <v/>
      </c>
      <c r="K34" s="41"/>
      <c r="L34" s="43" t="str">
        <f>IF(B34="","",IF(D34="",0,3))</f>
        <v/>
      </c>
      <c r="M34" s="43" t="str">
        <f>IF(B34="","",IF(E34="",0,2))</f>
        <v/>
      </c>
      <c r="N34" s="43" t="str">
        <f>IF(B34="","",IF(F34="",0,1))</f>
        <v/>
      </c>
      <c r="O34" s="43" t="str">
        <f>IF(B34="","",IF(G34="",0,1))</f>
        <v/>
      </c>
      <c r="P34" s="47" t="str">
        <f>IF(B34="","",SUM(L34:O34))</f>
        <v/>
      </c>
      <c r="Q34" s="41"/>
      <c r="R34" s="41"/>
      <c r="S34" s="41"/>
      <c r="T34" s="41"/>
      <c r="U34" s="41"/>
      <c r="V34" s="41"/>
    </row>
    <row r="35" spans="1:22" ht="15.75" customHeight="1">
      <c r="A35" s="68">
        <f t="shared" si="5"/>
        <v>26</v>
      </c>
      <c r="B35" s="84"/>
      <c r="C35" s="72"/>
      <c r="D35" s="72"/>
      <c r="E35" s="72"/>
      <c r="F35" s="72"/>
      <c r="G35" s="72"/>
      <c r="H35" s="73"/>
      <c r="I35" s="85"/>
      <c r="J35" s="47" t="str">
        <f>IF(COUNTA(C35:G35)=0,"",SUM(L35:O35))</f>
        <v/>
      </c>
      <c r="K35" s="41"/>
      <c r="L35" s="43" t="str">
        <f>IF(B35="","",IF(D35="",0,3))</f>
        <v/>
      </c>
      <c r="M35" s="43" t="str">
        <f>IF(B35="","",IF(E35="",0,2))</f>
        <v/>
      </c>
      <c r="N35" s="43" t="str">
        <f>IF(B35="","",IF(F35="",0,1))</f>
        <v/>
      </c>
      <c r="O35" s="43" t="str">
        <f>IF(B35="","",IF(G35="",0,1))</f>
        <v/>
      </c>
      <c r="P35" s="47" t="str">
        <f>IF(B35="","",SUM(L35:O35))</f>
        <v/>
      </c>
      <c r="Q35" s="41"/>
      <c r="R35" s="41"/>
      <c r="S35" s="41"/>
      <c r="T35" s="41"/>
      <c r="U35" s="41"/>
      <c r="V35" s="41"/>
    </row>
    <row r="36" spans="1:22" ht="15.75" customHeight="1">
      <c r="A36" s="68">
        <f t="shared" si="5"/>
        <v>27</v>
      </c>
      <c r="B36" s="84"/>
      <c r="C36" s="72"/>
      <c r="D36" s="72"/>
      <c r="E36" s="72"/>
      <c r="F36" s="71"/>
      <c r="G36" s="72"/>
      <c r="H36" s="73"/>
      <c r="I36" s="85"/>
      <c r="J36" s="47" t="str">
        <f>IF(COUNTA(C36:G36)=0,"",SUM(L36:O36))</f>
        <v/>
      </c>
      <c r="K36" s="41"/>
      <c r="L36" s="43" t="str">
        <f>IF(B36="","",IF(D36="",0,3))</f>
        <v/>
      </c>
      <c r="M36" s="43" t="str">
        <f>IF(B36="","",IF(E36="",0,2))</f>
        <v/>
      </c>
      <c r="N36" s="43" t="str">
        <f>IF(B36="","",IF(F36="",0,1))</f>
        <v/>
      </c>
      <c r="O36" s="43" t="str">
        <f>IF(B36="","",IF(G36="",0,1))</f>
        <v/>
      </c>
      <c r="P36" s="47" t="str">
        <f>IF(B36="","",SUM(L36:O36))</f>
        <v/>
      </c>
      <c r="Q36" s="41"/>
      <c r="R36" s="41"/>
      <c r="S36" s="41"/>
      <c r="T36" s="41"/>
      <c r="U36" s="41"/>
      <c r="V36" s="41"/>
    </row>
    <row r="37" spans="1:22" ht="15.75" customHeight="1">
      <c r="A37" s="68">
        <f t="shared" si="5"/>
        <v>28</v>
      </c>
      <c r="B37" s="84"/>
      <c r="C37" s="72"/>
      <c r="D37" s="72"/>
      <c r="E37" s="72"/>
      <c r="F37" s="72"/>
      <c r="G37" s="72"/>
      <c r="H37" s="73"/>
      <c r="I37" s="85"/>
      <c r="J37" s="47" t="str">
        <f>IF(COUNTA(C37:G37)=0,"",SUM(L37:O37))</f>
        <v/>
      </c>
      <c r="K37" s="41"/>
      <c r="L37" s="43" t="str">
        <f>IF(B37="","",IF(D37="",0,3))</f>
        <v/>
      </c>
      <c r="M37" s="43" t="str">
        <f>IF(B37="","",IF(E37="",0,2))</f>
        <v/>
      </c>
      <c r="N37" s="43" t="str">
        <f>IF(B37="","",IF(F37="",0,1))</f>
        <v/>
      </c>
      <c r="O37" s="43" t="str">
        <f>IF(B37="","",IF(G37="",0,1))</f>
        <v/>
      </c>
      <c r="P37" s="47" t="str">
        <f>IF(B37="","",SUM(L37:O37))</f>
        <v/>
      </c>
      <c r="Q37" s="41"/>
      <c r="R37" s="41"/>
      <c r="S37" s="41"/>
      <c r="T37" s="41"/>
      <c r="U37" s="41"/>
      <c r="V37" s="41"/>
    </row>
    <row r="38" spans="1:22" ht="15.75" customHeight="1">
      <c r="A38" s="68">
        <f t="shared" si="5"/>
        <v>29</v>
      </c>
      <c r="B38" s="84"/>
      <c r="C38" s="72"/>
      <c r="D38" s="72"/>
      <c r="E38" s="72"/>
      <c r="F38" s="72"/>
      <c r="G38" s="71"/>
      <c r="H38" s="74"/>
      <c r="I38" s="85"/>
      <c r="J38" s="47" t="str">
        <f>IF(COUNTA(C38:G38)=0,"",SUM(L38:O38))</f>
        <v/>
      </c>
      <c r="K38" s="41"/>
      <c r="L38" s="43" t="str">
        <f>IF(B38="","",IF(D38="",0,3))</f>
        <v/>
      </c>
      <c r="M38" s="43" t="str">
        <f>IF(B38="","",IF(E38="",0,2))</f>
        <v/>
      </c>
      <c r="N38" s="43" t="str">
        <f>IF(B38="","",IF(F38="",0,1))</f>
        <v/>
      </c>
      <c r="O38" s="43" t="str">
        <f>IF(B38="","",IF(G38="",0,1))</f>
        <v/>
      </c>
      <c r="P38" s="47" t="str">
        <f>IF(B38="","",SUM(L38:O38))</f>
        <v/>
      </c>
      <c r="Q38" s="41"/>
      <c r="R38" s="41"/>
      <c r="S38" s="41"/>
      <c r="T38" s="41"/>
      <c r="U38" s="41"/>
      <c r="V38" s="41"/>
    </row>
    <row r="39" spans="1:22" ht="15.75" customHeight="1">
      <c r="A39" s="68">
        <f t="shared" si="5"/>
        <v>30</v>
      </c>
      <c r="B39" s="84"/>
      <c r="C39" s="72"/>
      <c r="D39" s="72"/>
      <c r="E39" s="72"/>
      <c r="F39" s="72"/>
      <c r="G39" s="72"/>
      <c r="H39" s="73"/>
      <c r="I39" s="85"/>
      <c r="J39" s="47" t="str">
        <f>IF(COUNTA(C39:G39)=0,"",SUM(L39:O39))</f>
        <v/>
      </c>
      <c r="K39" s="41"/>
      <c r="L39" s="43" t="str">
        <f>IF(B39="","",IF(D39="",0,3))</f>
        <v/>
      </c>
      <c r="M39" s="43" t="str">
        <f>IF(B39="","",IF(E39="",0,2))</f>
        <v/>
      </c>
      <c r="N39" s="43" t="str">
        <f>IF(B39="","",IF(F39="",0,1))</f>
        <v/>
      </c>
      <c r="O39" s="43" t="str">
        <f>IF(B39="","",IF(G39="",0,1))</f>
        <v/>
      </c>
      <c r="P39" s="47" t="str">
        <f>IF(B39="","",SUM(L39:O39))</f>
        <v/>
      </c>
      <c r="Q39" s="41"/>
      <c r="R39" s="41"/>
      <c r="S39" s="41"/>
      <c r="T39" s="41"/>
      <c r="U39" s="41"/>
      <c r="V39" s="41"/>
    </row>
    <row r="40" spans="1:22" ht="15.75" customHeight="1">
      <c r="A40" s="68">
        <f t="shared" si="5"/>
        <v>31</v>
      </c>
      <c r="B40" s="84"/>
      <c r="C40" s="72"/>
      <c r="D40" s="72"/>
      <c r="E40" s="72"/>
      <c r="F40" s="72"/>
      <c r="G40" s="72"/>
      <c r="H40" s="73"/>
      <c r="I40" s="85"/>
      <c r="J40" s="47" t="str">
        <f>IF(COUNTA(C40:G40)=0,"",SUM(L40:O40))</f>
        <v/>
      </c>
      <c r="K40" s="41"/>
      <c r="L40" s="43" t="str">
        <f>IF(B40="","",IF(D40="",0,3))</f>
        <v/>
      </c>
      <c r="M40" s="43" t="str">
        <f>IF(B40="","",IF(E40="",0,2))</f>
        <v/>
      </c>
      <c r="N40" s="43" t="str">
        <f>IF(B40="","",IF(F40="",0,1))</f>
        <v/>
      </c>
      <c r="O40" s="43" t="str">
        <f>IF(B40="","",IF(G40="",0,1))</f>
        <v/>
      </c>
      <c r="P40" s="47" t="str">
        <f>IF(B40="","",SUM(L40:O40))</f>
        <v/>
      </c>
      <c r="Q40" s="41"/>
      <c r="R40" s="41"/>
      <c r="S40" s="41"/>
      <c r="T40" s="41"/>
      <c r="U40" s="41"/>
      <c r="V40" s="41"/>
    </row>
    <row r="41" spans="1:22" ht="15.75" customHeight="1">
      <c r="A41" s="68">
        <f t="shared" si="5"/>
        <v>32</v>
      </c>
      <c r="B41" s="84"/>
      <c r="C41" s="72"/>
      <c r="D41" s="72"/>
      <c r="E41" s="72"/>
      <c r="F41" s="72"/>
      <c r="G41" s="72"/>
      <c r="H41" s="73"/>
      <c r="I41" s="85"/>
      <c r="J41" s="47" t="str">
        <f>IF(COUNTA(C41:G41)=0,"",SUM(L41:O41))</f>
        <v/>
      </c>
      <c r="K41" s="41"/>
      <c r="L41" s="43" t="str">
        <f>IF(B41="","",IF(D41="",0,3))</f>
        <v/>
      </c>
      <c r="M41" s="43" t="str">
        <f>IF(B41="","",IF(E41="",0,2))</f>
        <v/>
      </c>
      <c r="N41" s="43" t="str">
        <f>IF(B41="","",IF(F41="",0,1))</f>
        <v/>
      </c>
      <c r="O41" s="43" t="str">
        <f>IF(B41="","",IF(G41="",0,1))</f>
        <v/>
      </c>
      <c r="P41" s="47" t="str">
        <f>IF(B41="","",SUM(L41:O41))</f>
        <v/>
      </c>
      <c r="Q41" s="41"/>
      <c r="R41" s="41"/>
      <c r="S41" s="41"/>
      <c r="T41" s="41"/>
      <c r="U41" s="41"/>
      <c r="V41" s="41"/>
    </row>
    <row r="42" spans="1:22" ht="15.75" customHeight="1">
      <c r="A42" s="68">
        <f t="shared" si="5"/>
        <v>33</v>
      </c>
      <c r="B42" s="84"/>
      <c r="C42" s="72"/>
      <c r="D42" s="72"/>
      <c r="E42" s="72"/>
      <c r="F42" s="72"/>
      <c r="G42" s="72"/>
      <c r="H42" s="73"/>
      <c r="I42" s="85"/>
      <c r="J42" s="47" t="str">
        <f>IF(COUNTA(C42:G42)=0,"",SUM(L42:O42))</f>
        <v/>
      </c>
      <c r="K42" s="41"/>
      <c r="L42" s="43" t="str">
        <f>IF(B42="","",IF(D42="",0,3))</f>
        <v/>
      </c>
      <c r="M42" s="43" t="str">
        <f>IF(B42="","",IF(E42="",0,2))</f>
        <v/>
      </c>
      <c r="N42" s="43" t="str">
        <f>IF(B42="","",IF(F42="",0,1))</f>
        <v/>
      </c>
      <c r="O42" s="43" t="str">
        <f>IF(B42="","",IF(G42="",0,1))</f>
        <v/>
      </c>
      <c r="P42" s="47" t="str">
        <f>IF(B42="","",SUM(L42:O42))</f>
        <v/>
      </c>
      <c r="Q42" s="41"/>
      <c r="R42" s="41"/>
      <c r="S42" s="41"/>
      <c r="T42" s="41"/>
      <c r="U42" s="41"/>
      <c r="V42" s="41"/>
    </row>
    <row r="43" spans="1:22" ht="15.75" customHeight="1">
      <c r="A43" s="68">
        <f t="shared" si="5"/>
        <v>34</v>
      </c>
      <c r="B43" s="84"/>
      <c r="C43" s="72"/>
      <c r="D43" s="72"/>
      <c r="E43" s="72"/>
      <c r="F43" s="72"/>
      <c r="G43" s="72"/>
      <c r="H43" s="73"/>
      <c r="I43" s="85"/>
      <c r="J43" s="47" t="str">
        <f>IF(COUNTA(C43:G43)=0,"",SUM(L43:O43))</f>
        <v/>
      </c>
      <c r="K43" s="41"/>
      <c r="L43" s="43" t="str">
        <f>IF(B43="","",IF(D43="",0,3))</f>
        <v/>
      </c>
      <c r="M43" s="43" t="str">
        <f>IF(B43="","",IF(E43="",0,2))</f>
        <v/>
      </c>
      <c r="N43" s="43" t="str">
        <f>IF(B43="","",IF(F43="",0,1))</f>
        <v/>
      </c>
      <c r="O43" s="43" t="str">
        <f>IF(B43="","",IF(G43="",0,1))</f>
        <v/>
      </c>
      <c r="P43" s="47" t="str">
        <f>IF(B43="","",SUM(L43:O43))</f>
        <v/>
      </c>
      <c r="Q43" s="41"/>
      <c r="R43" s="41"/>
      <c r="S43" s="41"/>
      <c r="T43" s="41"/>
      <c r="U43" s="41"/>
      <c r="V43" s="41"/>
    </row>
    <row r="44" spans="1:22" ht="15.75" customHeight="1">
      <c r="A44" s="68">
        <f t="shared" si="5"/>
        <v>35</v>
      </c>
      <c r="B44" s="84"/>
      <c r="C44" s="72"/>
      <c r="D44" s="72"/>
      <c r="E44" s="72"/>
      <c r="F44" s="72"/>
      <c r="G44" s="72"/>
      <c r="H44" s="73"/>
      <c r="I44" s="85"/>
      <c r="J44" s="47" t="str">
        <f t="shared" ref="J44:J49" si="7">IF(COUNTA(C44:G44)=0,"",SUM(L44:O44))</f>
        <v/>
      </c>
      <c r="K44" s="41"/>
      <c r="L44" s="43" t="str">
        <f t="shared" ref="L44:L49" si="8">IF(B44="","",IF(D44="",0,3))</f>
        <v/>
      </c>
      <c r="M44" s="43" t="str">
        <f t="shared" ref="M44:M49" si="9">IF(B44="","",IF(E44="",0,2))</f>
        <v/>
      </c>
      <c r="N44" s="43" t="str">
        <f t="shared" ref="N44:N49" si="10">IF(B44="","",IF(F44="",0,1))</f>
        <v/>
      </c>
      <c r="O44" s="43" t="str">
        <f t="shared" ref="O44:O49" si="11">IF(B44="","",IF(G44="",0,1))</f>
        <v/>
      </c>
      <c r="P44" s="47" t="str">
        <f t="shared" ref="P44:P49" si="12">IF(B44="","",SUM(L44:O44))</f>
        <v/>
      </c>
      <c r="Q44" s="41"/>
      <c r="R44" s="41"/>
      <c r="S44" s="41"/>
      <c r="T44" s="41"/>
      <c r="U44" s="41"/>
      <c r="V44" s="41"/>
    </row>
    <row r="45" spans="1:22" ht="15.75" customHeight="1">
      <c r="A45" s="68">
        <f t="shared" si="5"/>
        <v>36</v>
      </c>
      <c r="B45" s="84"/>
      <c r="C45" s="72"/>
      <c r="D45" s="72"/>
      <c r="E45" s="72"/>
      <c r="F45" s="72"/>
      <c r="G45" s="72"/>
      <c r="H45" s="73"/>
      <c r="I45" s="85"/>
      <c r="J45" s="47" t="str">
        <f t="shared" si="7"/>
        <v/>
      </c>
      <c r="K45" s="41"/>
      <c r="L45" s="43" t="str">
        <f t="shared" si="8"/>
        <v/>
      </c>
      <c r="M45" s="43" t="str">
        <f t="shared" si="9"/>
        <v/>
      </c>
      <c r="N45" s="43" t="str">
        <f t="shared" si="10"/>
        <v/>
      </c>
      <c r="O45" s="43" t="str">
        <f t="shared" si="11"/>
        <v/>
      </c>
      <c r="P45" s="47" t="str">
        <f t="shared" si="12"/>
        <v/>
      </c>
      <c r="Q45" s="41"/>
      <c r="R45" s="41"/>
      <c r="S45" s="41"/>
      <c r="T45" s="41"/>
      <c r="U45" s="41"/>
      <c r="V45" s="41"/>
    </row>
    <row r="46" spans="1:22" ht="15.75" customHeight="1">
      <c r="A46" s="68">
        <f t="shared" si="5"/>
        <v>37</v>
      </c>
      <c r="B46" s="84"/>
      <c r="C46" s="72"/>
      <c r="D46" s="72"/>
      <c r="E46" s="72"/>
      <c r="F46" s="72"/>
      <c r="G46" s="72"/>
      <c r="H46" s="73"/>
      <c r="I46" s="85"/>
      <c r="J46" s="47" t="str">
        <f t="shared" si="7"/>
        <v/>
      </c>
      <c r="K46" s="41"/>
      <c r="L46" s="43" t="str">
        <f t="shared" si="8"/>
        <v/>
      </c>
      <c r="M46" s="43" t="str">
        <f t="shared" si="9"/>
        <v/>
      </c>
      <c r="N46" s="43" t="str">
        <f t="shared" si="10"/>
        <v/>
      </c>
      <c r="O46" s="43" t="str">
        <f t="shared" si="11"/>
        <v/>
      </c>
      <c r="P46" s="47" t="str">
        <f t="shared" si="12"/>
        <v/>
      </c>
      <c r="Q46" s="41"/>
      <c r="R46" s="41"/>
      <c r="S46" s="41"/>
      <c r="T46" s="41"/>
      <c r="U46" s="41"/>
      <c r="V46" s="41"/>
    </row>
    <row r="47" spans="1:22" ht="15.75" customHeight="1">
      <c r="A47" s="68">
        <f t="shared" si="5"/>
        <v>38</v>
      </c>
      <c r="B47" s="84"/>
      <c r="C47" s="72"/>
      <c r="D47" s="72"/>
      <c r="E47" s="72"/>
      <c r="F47" s="72"/>
      <c r="G47" s="72"/>
      <c r="H47" s="73"/>
      <c r="I47" s="85"/>
      <c r="J47" s="47" t="str">
        <f t="shared" si="7"/>
        <v/>
      </c>
      <c r="K47" s="41"/>
      <c r="L47" s="43" t="str">
        <f t="shared" si="8"/>
        <v/>
      </c>
      <c r="M47" s="43" t="str">
        <f t="shared" si="9"/>
        <v/>
      </c>
      <c r="N47" s="43" t="str">
        <f t="shared" si="10"/>
        <v/>
      </c>
      <c r="O47" s="43" t="str">
        <f t="shared" si="11"/>
        <v/>
      </c>
      <c r="P47" s="47" t="str">
        <f t="shared" si="12"/>
        <v/>
      </c>
      <c r="Q47" s="41"/>
      <c r="R47" s="41"/>
      <c r="S47" s="41"/>
      <c r="T47" s="41"/>
      <c r="U47" s="41"/>
      <c r="V47" s="41"/>
    </row>
    <row r="48" spans="1:22" ht="15.75" customHeight="1">
      <c r="A48" s="68">
        <f t="shared" si="5"/>
        <v>39</v>
      </c>
      <c r="B48" s="84"/>
      <c r="C48" s="72"/>
      <c r="D48" s="72"/>
      <c r="E48" s="72"/>
      <c r="F48" s="72"/>
      <c r="G48" s="72"/>
      <c r="H48" s="73"/>
      <c r="I48" s="85"/>
      <c r="J48" s="47" t="str">
        <f t="shared" si="7"/>
        <v/>
      </c>
      <c r="K48" s="41"/>
      <c r="L48" s="43" t="str">
        <f t="shared" si="8"/>
        <v/>
      </c>
      <c r="M48" s="43" t="str">
        <f t="shared" si="9"/>
        <v/>
      </c>
      <c r="N48" s="43" t="str">
        <f t="shared" si="10"/>
        <v/>
      </c>
      <c r="O48" s="43" t="str">
        <f t="shared" si="11"/>
        <v/>
      </c>
      <c r="P48" s="47" t="str">
        <f t="shared" si="12"/>
        <v/>
      </c>
      <c r="Q48" s="41"/>
      <c r="R48" s="41"/>
      <c r="S48" s="41"/>
      <c r="T48" s="41"/>
      <c r="U48" s="41"/>
      <c r="V48" s="41"/>
    </row>
    <row r="49" spans="1:22" ht="15.75" customHeight="1">
      <c r="A49" s="68">
        <f t="shared" si="5"/>
        <v>40</v>
      </c>
      <c r="B49" s="84"/>
      <c r="C49" s="72"/>
      <c r="D49" s="72"/>
      <c r="E49" s="72"/>
      <c r="F49" s="72"/>
      <c r="G49" s="72"/>
      <c r="H49" s="73"/>
      <c r="I49" s="85"/>
      <c r="J49" s="47" t="str">
        <f t="shared" si="7"/>
        <v/>
      </c>
      <c r="K49" s="41"/>
      <c r="L49" s="43" t="str">
        <f t="shared" si="8"/>
        <v/>
      </c>
      <c r="M49" s="43" t="str">
        <f t="shared" si="9"/>
        <v/>
      </c>
      <c r="N49" s="43" t="str">
        <f t="shared" si="10"/>
        <v/>
      </c>
      <c r="O49" s="43" t="str">
        <f t="shared" si="11"/>
        <v/>
      </c>
      <c r="P49" s="47" t="str">
        <f t="shared" si="12"/>
        <v/>
      </c>
      <c r="Q49" s="41"/>
      <c r="R49" s="41"/>
      <c r="S49" s="41"/>
      <c r="T49" s="41"/>
      <c r="U49" s="41"/>
      <c r="V49" s="41"/>
    </row>
    <row r="50" spans="1:22" ht="15" customHeight="1"/>
  </sheetData>
  <sheetProtection algorithmName="SHA-512" hashValue="fA5Y4szmmtPJcTat6F11sJKKYItBaVv5Sx+uJd3jJmUnpPkUoIPQwyLB/8lkKm4RBPYlw1xg6dOl5Mq6mcehqA==" saltValue="xvkf+qWyfqA1PajNieuyTw==" spinCount="100000" sheet="1" objects="1" scenarios="1"/>
  <mergeCells count="47">
    <mergeCell ref="H9:I9"/>
    <mergeCell ref="H1:I2"/>
    <mergeCell ref="H45:I45"/>
    <mergeCell ref="H46:I46"/>
    <mergeCell ref="H47:I47"/>
    <mergeCell ref="H48:I48"/>
    <mergeCell ref="H49:I49"/>
    <mergeCell ref="H40:I40"/>
    <mergeCell ref="H41:I41"/>
    <mergeCell ref="H42:I42"/>
    <mergeCell ref="H43:I43"/>
    <mergeCell ref="H44:I44"/>
    <mergeCell ref="H35:I35"/>
    <mergeCell ref="H36:I36"/>
    <mergeCell ref="H37:I37"/>
    <mergeCell ref="H38:I38"/>
    <mergeCell ref="H39:I39"/>
    <mergeCell ref="H30:I30"/>
    <mergeCell ref="H31:I31"/>
    <mergeCell ref="H32:I32"/>
    <mergeCell ref="H33:I33"/>
    <mergeCell ref="H34:I34"/>
    <mergeCell ref="H25:I25"/>
    <mergeCell ref="H26:I26"/>
    <mergeCell ref="H27:I27"/>
    <mergeCell ref="H28:I28"/>
    <mergeCell ref="H29:I29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H10:I10"/>
    <mergeCell ref="H11:I11"/>
    <mergeCell ref="H12:I12"/>
    <mergeCell ref="H13:I13"/>
    <mergeCell ref="H14:I14"/>
    <mergeCell ref="A8:D8"/>
    <mergeCell ref="C1:G1"/>
    <mergeCell ref="C2:D2"/>
    <mergeCell ref="C3:E3"/>
    <mergeCell ref="D6:G7"/>
  </mergeCells>
  <dataValidations count="2">
    <dataValidation type="list" allowBlank="1" showDropDown="1" showInputMessage="1" showErrorMessage="1" error="Ebbe a mezőbe csak &quot;x&quot; írható!" sqref="C10:G49 H32:H49">
      <formula1>$V$10</formula1>
    </dataValidation>
    <dataValidation type="list" allowBlank="1" showInputMessage="1" showErrorMessage="1" errorTitle="Választható értékek:" error="- gimnázium_x000a_- technikum/szakgimnázium_x000a_- szakképző iskola_x000a_- ? (nem tudom eldönteni)" promptTitle="Választható értékek:" prompt="- gimnázium_x000a_- technikum/szakgimnázium_x000a_- szakképző iskola_x000a_- ? (nem tudom eldönteni)" sqref="H10:H31">
      <formula1>$K$5:$K$8</formula1>
    </dataValidation>
  </dataValidations>
  <hyperlinks>
    <hyperlink ref="A8" r:id="rId1" display="https://palyavalasztas.fpsz.hu/tovabbtanul-az-osztalyom/"/>
  </hyperlinks>
  <pageMargins left="0.7" right="0.7" top="0.75" bottom="0.75" header="0.3" footer="0.3"/>
  <pageSetup paperSize="9" scale="50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T2"/>
    </sheetView>
  </sheetViews>
  <sheetFormatPr defaultRowHeight="13.2"/>
  <sheetData>
    <row r="1" spans="1:20">
      <c r="A1" s="63" t="s">
        <v>60</v>
      </c>
      <c r="B1" s="63" t="s">
        <v>61</v>
      </c>
      <c r="C1" s="64" t="s">
        <v>21</v>
      </c>
      <c r="D1" s="65" t="s">
        <v>62</v>
      </c>
      <c r="E1" s="65" t="s">
        <v>63</v>
      </c>
      <c r="F1" s="65" t="s">
        <v>64</v>
      </c>
      <c r="G1" s="65" t="s">
        <v>65</v>
      </c>
      <c r="H1" s="65" t="s">
        <v>66</v>
      </c>
      <c r="I1" s="66" t="s">
        <v>67</v>
      </c>
      <c r="J1" s="66" t="s">
        <v>68</v>
      </c>
      <c r="K1" s="66" t="s">
        <v>69</v>
      </c>
      <c r="L1" s="66" t="s">
        <v>31</v>
      </c>
      <c r="M1" s="67" t="s">
        <v>70</v>
      </c>
      <c r="N1" s="67" t="s">
        <v>71</v>
      </c>
      <c r="O1" s="67" t="s">
        <v>72</v>
      </c>
      <c r="P1" s="67" t="s">
        <v>73</v>
      </c>
      <c r="Q1" s="67" t="s">
        <v>74</v>
      </c>
      <c r="R1" s="67" t="s">
        <v>75</v>
      </c>
      <c r="S1" s="67" t="s">
        <v>76</v>
      </c>
      <c r="T1" s="67" t="s">
        <v>77</v>
      </c>
    </row>
    <row r="2" spans="1:20">
      <c r="A2">
        <f>'Továbbtanul az osztályom'!C1</f>
        <v>0</v>
      </c>
      <c r="B2">
        <f>'Továbbtanul az osztályom'!C2</f>
        <v>0</v>
      </c>
      <c r="C2" s="62">
        <f>'Továbbtanul az osztályom'!M5</f>
        <v>0</v>
      </c>
      <c r="D2" s="62">
        <f>'Továbbtanul az osztályom'!C5</f>
        <v>0</v>
      </c>
      <c r="E2" s="62">
        <f>'Továbbtanul az osztályom'!D5</f>
        <v>0</v>
      </c>
      <c r="F2" s="62">
        <f>'Továbbtanul az osztályom'!E5</f>
        <v>0</v>
      </c>
      <c r="G2" s="62">
        <f>'Továbbtanul az osztályom'!F5</f>
        <v>0</v>
      </c>
      <c r="H2" s="62">
        <f>'Továbbtanul az osztályom'!G5</f>
        <v>0</v>
      </c>
      <c r="I2" s="62">
        <f>'Továbbtanul az osztályom'!I5</f>
        <v>0</v>
      </c>
      <c r="J2" s="62">
        <f>'Továbbtanul az osztályom'!I6</f>
        <v>0</v>
      </c>
      <c r="K2" s="62">
        <f>'Továbbtanul az osztályom'!I7</f>
        <v>0</v>
      </c>
      <c r="L2" s="62">
        <f>'Továbbtanul az osztályom'!I8</f>
        <v>0</v>
      </c>
      <c r="M2" s="62">
        <f>COUNTIF('Továbbtanul az osztályom'!$J$10:$J$49,VALUE(LEFT(M1)))</f>
        <v>0</v>
      </c>
      <c r="N2" s="62">
        <f>COUNTIF('Továbbtanul az osztályom'!$J$10:$J$49,VALUE(LEFT(N1)))</f>
        <v>0</v>
      </c>
      <c r="O2" s="62">
        <f>COUNTIF('Továbbtanul az osztályom'!$J$10:$J$49,VALUE(LEFT(O1)))</f>
        <v>0</v>
      </c>
      <c r="P2" s="62">
        <f>COUNTIF('Továbbtanul az osztályom'!$J$10:$J$49,VALUE(LEFT(P1)))</f>
        <v>0</v>
      </c>
      <c r="Q2" s="62">
        <f>COUNTIF('Továbbtanul az osztályom'!$J$10:$J$49,VALUE(LEFT(Q1)))</f>
        <v>0</v>
      </c>
      <c r="R2" s="62">
        <f>COUNTIF('Továbbtanul az osztályom'!$J$10:$J$49,VALUE(LEFT(R1)))</f>
        <v>0</v>
      </c>
      <c r="S2" s="62">
        <f>COUNTIF('Továbbtanul az osztályom'!$J$10:$J$49,VALUE(LEFT(S1)))</f>
        <v>0</v>
      </c>
      <c r="T2" s="62">
        <f>COUNTIF('Továbbtanul az osztályom'!$J$10:$J$49,VALUE(LEFT(T1)))</f>
        <v>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Útmutató</vt:lpstr>
      <vt:lpstr>Továbbtanul az osztályom</vt:lpstr>
      <vt:lpstr>Adatsor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Feri</dc:creator>
  <cp:lastModifiedBy>VivoBook</cp:lastModifiedBy>
  <cp:lastPrinted>2022-10-10T17:17:50Z</cp:lastPrinted>
  <dcterms:created xsi:type="dcterms:W3CDTF">2022-10-04T19:08:43Z</dcterms:created>
  <dcterms:modified xsi:type="dcterms:W3CDTF">2022-10-10T17:53:47Z</dcterms:modified>
</cp:coreProperties>
</file>